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2019\AREI 2019_17\"/>
    </mc:Choice>
  </mc:AlternateContent>
  <bookViews>
    <workbookView xWindow="0" yWindow="0" windowWidth="28770" windowHeight="12300" tabRatio="944" activeTab="6"/>
  </bookViews>
  <sheets>
    <sheet name="Buvn.kopt." sheetId="119" r:id="rId1"/>
    <sheet name="Kops.1" sheetId="74" r:id="rId2"/>
    <sheet name="1.1 Demont." sheetId="110" r:id="rId3"/>
    <sheet name="1.2 Sienas" sheetId="104" r:id="rId4"/>
    <sheet name="1.3 Logi" sheetId="134" r:id="rId5"/>
    <sheet name="1.4 Apdare" sheetId="136" r:id="rId6"/>
    <sheet name="1.5 Mēb." sheetId="137" r:id="rId7"/>
    <sheet name="Kops.2" sheetId="127" r:id="rId8"/>
    <sheet name="2.1 AVK" sheetId="106" r:id="rId9"/>
    <sheet name="2.2 EL" sheetId="91" r:id="rId10"/>
  </sheets>
  <definedNames>
    <definedName name="_xlnm._FilterDatabase" localSheetId="2" hidden="1">'1.1 Demont.'!$A$14:$S$28</definedName>
    <definedName name="_xlnm._FilterDatabase" localSheetId="3" hidden="1">'1.2 Sienas'!$A$14:$S$50</definedName>
    <definedName name="_xlnm._FilterDatabase" localSheetId="4" hidden="1">'1.3 Logi'!$A$14:$S$25</definedName>
    <definedName name="_xlnm._FilterDatabase" localSheetId="5" hidden="1">'1.4 Apdare'!$A$14:$S$28</definedName>
    <definedName name="_xlnm._FilterDatabase" localSheetId="6" hidden="1">'1.5 Mēb.'!$A$14:$S$24</definedName>
    <definedName name="_xlnm._FilterDatabase" localSheetId="8" hidden="1">'2.1 AVK'!$A$14:$T$43</definedName>
    <definedName name="_xlnm._FilterDatabase" localSheetId="9" hidden="1">'2.2 EL'!$A$14:$S$31</definedName>
    <definedName name="_xlnm.Print_Area" localSheetId="2">'1.1 Demont.'!$A$1:$P$39</definedName>
    <definedName name="_xlnm.Print_Area" localSheetId="3">'1.2 Sienas'!$A$1:$P$61</definedName>
    <definedName name="_xlnm.Print_Area" localSheetId="4">'1.3 Logi'!$A$1:$P$36</definedName>
    <definedName name="_xlnm.Print_Area" localSheetId="5">'1.4 Apdare'!$A$1:$P$40</definedName>
    <definedName name="_xlnm.Print_Area" localSheetId="6">'1.5 Mēb.'!$A$1:$P$36</definedName>
    <definedName name="_xlnm.Print_Area" localSheetId="8">'2.1 AVK'!$A$1:$Q$53</definedName>
    <definedName name="_xlnm.Print_Area" localSheetId="9">'2.2 EL'!$A$1:$P$42</definedName>
    <definedName name="_xlnm.Print_Area" localSheetId="0">Buvn.kopt.!$A$1:$C$32</definedName>
    <definedName name="_xlnm.Print_Area" localSheetId="1">Kops.1!$A$1:$I$40</definedName>
    <definedName name="_xlnm.Print_Area" localSheetId="7">Kops.2!$A$1:$I$37</definedName>
  </definedNames>
  <calcPr calcId="162913"/>
  <fileRecoveryPr autoRecover="0"/>
</workbook>
</file>

<file path=xl/calcChain.xml><?xml version="1.0" encoding="utf-8"?>
<calcChain xmlns="http://schemas.openxmlformats.org/spreadsheetml/2006/main">
  <c r="L29" i="91" l="1"/>
  <c r="H30" i="91"/>
  <c r="H29" i="91"/>
  <c r="H28" i="91"/>
  <c r="K28" i="91" s="1"/>
  <c r="H27" i="91"/>
  <c r="K27" i="91" s="1"/>
  <c r="H26" i="91"/>
  <c r="M26" i="91"/>
  <c r="P26" i="91" s="1"/>
  <c r="H25" i="91"/>
  <c r="K25" i="91" s="1"/>
  <c r="H24" i="91"/>
  <c r="K24" i="91"/>
  <c r="H23" i="91"/>
  <c r="H22" i="91"/>
  <c r="K22" i="91"/>
  <c r="H21" i="91"/>
  <c r="M21" i="91"/>
  <c r="H20" i="91"/>
  <c r="H19" i="91"/>
  <c r="H18" i="91"/>
  <c r="K18" i="91"/>
  <c r="H17" i="91"/>
  <c r="H16" i="91"/>
  <c r="H15" i="91"/>
  <c r="M15" i="91"/>
  <c r="I41" i="106"/>
  <c r="I40" i="106"/>
  <c r="I39" i="106"/>
  <c r="I38" i="106"/>
  <c r="N38" i="106" s="1"/>
  <c r="Q38" i="106" s="1"/>
  <c r="I37" i="106"/>
  <c r="I36" i="106"/>
  <c r="I35" i="106"/>
  <c r="I34" i="106"/>
  <c r="L34" i="106"/>
  <c r="I33" i="106"/>
  <c r="I32" i="106"/>
  <c r="I31" i="106"/>
  <c r="I30" i="106"/>
  <c r="L30" i="106" s="1"/>
  <c r="I29" i="106"/>
  <c r="I28" i="106"/>
  <c r="L28" i="106"/>
  <c r="I27" i="106"/>
  <c r="I25" i="106"/>
  <c r="I24" i="106"/>
  <c r="I22" i="106"/>
  <c r="L22" i="106" s="1"/>
  <c r="I21" i="106"/>
  <c r="I20" i="106"/>
  <c r="I19" i="106"/>
  <c r="L19" i="106" s="1"/>
  <c r="I18" i="106"/>
  <c r="I17" i="106"/>
  <c r="I16" i="106"/>
  <c r="H22" i="137"/>
  <c r="M22" i="137"/>
  <c r="H21" i="137"/>
  <c r="K21" i="137"/>
  <c r="H20" i="137"/>
  <c r="H19" i="137"/>
  <c r="H18" i="137"/>
  <c r="H17" i="137"/>
  <c r="M17" i="137" s="1"/>
  <c r="P17" i="137" s="1"/>
  <c r="H16" i="137"/>
  <c r="H15" i="137"/>
  <c r="M15" i="137" s="1"/>
  <c r="H26" i="136"/>
  <c r="H25" i="136"/>
  <c r="M25" i="136" s="1"/>
  <c r="P25" i="136" s="1"/>
  <c r="H24" i="136"/>
  <c r="M24" i="136" s="1"/>
  <c r="P24" i="136" s="1"/>
  <c r="H23" i="136"/>
  <c r="K23" i="136" s="1"/>
  <c r="H21" i="136"/>
  <c r="M21" i="136" s="1"/>
  <c r="P21" i="136" s="1"/>
  <c r="H20" i="136"/>
  <c r="M20" i="136" s="1"/>
  <c r="P20" i="136" s="1"/>
  <c r="H18" i="136"/>
  <c r="K18" i="136" s="1"/>
  <c r="H17" i="136"/>
  <c r="K17" i="136"/>
  <c r="H16" i="136"/>
  <c r="M16" i="136"/>
  <c r="H15" i="136"/>
  <c r="K15" i="136" s="1"/>
  <c r="H23" i="134"/>
  <c r="H22" i="134"/>
  <c r="M22" i="134" s="1"/>
  <c r="P22" i="134" s="1"/>
  <c r="H21" i="134"/>
  <c r="H19" i="134"/>
  <c r="H18" i="134"/>
  <c r="H17" i="134"/>
  <c r="M17" i="134" s="1"/>
  <c r="P17" i="134" s="1"/>
  <c r="H16" i="134"/>
  <c r="M16" i="134"/>
  <c r="H15" i="134"/>
  <c r="H48" i="104"/>
  <c r="K48" i="104" s="1"/>
  <c r="H47" i="104"/>
  <c r="H44" i="104"/>
  <c r="M44" i="104" s="1"/>
  <c r="H43" i="104"/>
  <c r="H42" i="104"/>
  <c r="H39" i="104"/>
  <c r="H38" i="104"/>
  <c r="M38" i="104"/>
  <c r="P38" i="104" s="1"/>
  <c r="H37" i="104"/>
  <c r="H34" i="104"/>
  <c r="K34" i="104"/>
  <c r="H33" i="104"/>
  <c r="K33" i="104"/>
  <c r="H32" i="104"/>
  <c r="H30" i="104"/>
  <c r="K30" i="104"/>
  <c r="H29" i="104"/>
  <c r="H28" i="104"/>
  <c r="K28" i="104" s="1"/>
  <c r="H26" i="104"/>
  <c r="K26" i="104" s="1"/>
  <c r="H25" i="104"/>
  <c r="K25" i="104" s="1"/>
  <c r="H24" i="104"/>
  <c r="M24" i="104" s="1"/>
  <c r="P24" i="104" s="1"/>
  <c r="H22" i="104"/>
  <c r="K22" i="104" s="1"/>
  <c r="H21" i="104"/>
  <c r="K21" i="104" s="1"/>
  <c r="H20" i="104"/>
  <c r="M20" i="104" s="1"/>
  <c r="P20" i="104" s="1"/>
  <c r="H18" i="104"/>
  <c r="K18" i="104" s="1"/>
  <c r="H17" i="104"/>
  <c r="H16" i="104"/>
  <c r="K16" i="104" s="1"/>
  <c r="H15" i="104"/>
  <c r="K15" i="104" s="1"/>
  <c r="H26" i="110"/>
  <c r="H16" i="110"/>
  <c r="M16" i="110" s="1"/>
  <c r="H17" i="110"/>
  <c r="H18" i="110"/>
  <c r="H19" i="110"/>
  <c r="K19" i="110" s="1"/>
  <c r="H20" i="110"/>
  <c r="M20" i="110" s="1"/>
  <c r="P20" i="110" s="1"/>
  <c r="H21" i="110"/>
  <c r="H22" i="110"/>
  <c r="K22" i="110"/>
  <c r="H23" i="110"/>
  <c r="M23" i="110"/>
  <c r="N23" i="110"/>
  <c r="O23" i="110"/>
  <c r="H24" i="110"/>
  <c r="M24" i="110"/>
  <c r="H15" i="110"/>
  <c r="N26" i="136"/>
  <c r="N25" i="136"/>
  <c r="N22" i="110"/>
  <c r="O26" i="136"/>
  <c r="O25" i="136"/>
  <c r="O22" i="110"/>
  <c r="L22" i="91"/>
  <c r="L18" i="91"/>
  <c r="K17" i="91"/>
  <c r="L17" i="91"/>
  <c r="M17" i="91"/>
  <c r="N17" i="91"/>
  <c r="P17" i="91"/>
  <c r="O17" i="91"/>
  <c r="N18" i="91"/>
  <c r="O18" i="91"/>
  <c r="K19" i="91"/>
  <c r="L19" i="91"/>
  <c r="M19" i="91"/>
  <c r="N19" i="91"/>
  <c r="P19" i="91"/>
  <c r="O19" i="91"/>
  <c r="K20" i="91"/>
  <c r="L20" i="91"/>
  <c r="M20" i="91"/>
  <c r="P20" i="91" s="1"/>
  <c r="N20" i="91"/>
  <c r="O20" i="91"/>
  <c r="K21" i="91"/>
  <c r="L21" i="91"/>
  <c r="N21" i="91"/>
  <c r="O21" i="91"/>
  <c r="M22" i="91"/>
  <c r="P22" i="91" s="1"/>
  <c r="N22" i="91"/>
  <c r="O22" i="91"/>
  <c r="L27" i="91"/>
  <c r="M27" i="91"/>
  <c r="N27" i="91"/>
  <c r="P27" i="91" s="1"/>
  <c r="O27" i="91"/>
  <c r="K16" i="136"/>
  <c r="L16" i="136"/>
  <c r="N16" i="136"/>
  <c r="O16" i="136"/>
  <c r="K19" i="136"/>
  <c r="L19" i="136"/>
  <c r="M19" i="136"/>
  <c r="N19" i="136"/>
  <c r="P19" i="136" s="1"/>
  <c r="O19" i="136"/>
  <c r="K20" i="136"/>
  <c r="N20" i="136"/>
  <c r="O20" i="136"/>
  <c r="E17" i="136"/>
  <c r="O17" i="136" s="1"/>
  <c r="L15" i="137"/>
  <c r="N15" i="137"/>
  <c r="L16" i="137"/>
  <c r="N16" i="137"/>
  <c r="P16" i="137" s="1"/>
  <c r="L17" i="137"/>
  <c r="N17" i="137"/>
  <c r="L18" i="137"/>
  <c r="N18" i="137"/>
  <c r="L19" i="137"/>
  <c r="N19" i="137"/>
  <c r="L20" i="137"/>
  <c r="M20" i="137"/>
  <c r="N20" i="137"/>
  <c r="L21" i="137"/>
  <c r="N21" i="137"/>
  <c r="O21" i="137"/>
  <c r="L22" i="137"/>
  <c r="N22" i="137"/>
  <c r="O22" i="137"/>
  <c r="P22" i="137" s="1"/>
  <c r="K15" i="137"/>
  <c r="K16" i="137"/>
  <c r="O17" i="137"/>
  <c r="O18" i="137"/>
  <c r="O19" i="137"/>
  <c r="K20" i="137"/>
  <c r="L20" i="110"/>
  <c r="N20" i="110"/>
  <c r="O20" i="110"/>
  <c r="K21" i="110"/>
  <c r="L21" i="110"/>
  <c r="M21" i="110"/>
  <c r="P21" i="110" s="1"/>
  <c r="N21" i="110"/>
  <c r="O21" i="110"/>
  <c r="L22" i="110"/>
  <c r="M22" i="110"/>
  <c r="L23" i="110"/>
  <c r="K24" i="110"/>
  <c r="L24" i="110"/>
  <c r="N24" i="110"/>
  <c r="O24" i="110"/>
  <c r="L17" i="134"/>
  <c r="L16" i="134"/>
  <c r="L20" i="136"/>
  <c r="N15" i="134"/>
  <c r="E21" i="136"/>
  <c r="E48" i="104"/>
  <c r="E43" i="104"/>
  <c r="O43" i="104" s="1"/>
  <c r="E38" i="104"/>
  <c r="N38" i="104"/>
  <c r="E29" i="104"/>
  <c r="O29" i="104"/>
  <c r="E25" i="104"/>
  <c r="N25" i="104"/>
  <c r="L24" i="104"/>
  <c r="E21" i="104"/>
  <c r="L20" i="104"/>
  <c r="L15" i="104"/>
  <c r="E16" i="104"/>
  <c r="L16" i="104" s="1"/>
  <c r="K19" i="104"/>
  <c r="L19" i="104"/>
  <c r="M19" i="104"/>
  <c r="P19" i="104" s="1"/>
  <c r="N19" i="104"/>
  <c r="O19" i="104"/>
  <c r="K20" i="104"/>
  <c r="N20" i="104"/>
  <c r="O20" i="104"/>
  <c r="K23" i="104"/>
  <c r="L23" i="104"/>
  <c r="M23" i="104"/>
  <c r="N23" i="104"/>
  <c r="O23" i="104"/>
  <c r="K24" i="104"/>
  <c r="N24" i="104"/>
  <c r="O24" i="104"/>
  <c r="K27" i="104"/>
  <c r="L27" i="104"/>
  <c r="M27" i="104"/>
  <c r="N27" i="104"/>
  <c r="O27" i="104"/>
  <c r="L28" i="104"/>
  <c r="N28" i="104"/>
  <c r="O28" i="104"/>
  <c r="K29" i="104"/>
  <c r="K31" i="104"/>
  <c r="L31" i="104"/>
  <c r="M31" i="104"/>
  <c r="N31" i="104"/>
  <c r="O31" i="104"/>
  <c r="K32" i="104"/>
  <c r="K35" i="104"/>
  <c r="L35" i="104"/>
  <c r="M35" i="104"/>
  <c r="P35" i="104" s="1"/>
  <c r="N35" i="104"/>
  <c r="O35" i="104"/>
  <c r="K36" i="104"/>
  <c r="L36" i="104"/>
  <c r="M36" i="104"/>
  <c r="N36" i="104"/>
  <c r="O36" i="104"/>
  <c r="K37" i="104"/>
  <c r="L37" i="104"/>
  <c r="M37" i="104"/>
  <c r="N37" i="104"/>
  <c r="O37" i="104"/>
  <c r="K39" i="104"/>
  <c r="K40" i="104"/>
  <c r="L40" i="104"/>
  <c r="M40" i="104"/>
  <c r="N40" i="104"/>
  <c r="O40" i="104"/>
  <c r="K41" i="104"/>
  <c r="L41" i="104"/>
  <c r="M41" i="104"/>
  <c r="P41" i="104" s="1"/>
  <c r="N41" i="104"/>
  <c r="O41" i="104"/>
  <c r="K42" i="104"/>
  <c r="L42" i="104"/>
  <c r="M42" i="104"/>
  <c r="N42" i="104"/>
  <c r="O42" i="104"/>
  <c r="P42" i="104" s="1"/>
  <c r="K43" i="104"/>
  <c r="K45" i="104"/>
  <c r="L45" i="104"/>
  <c r="M45" i="104"/>
  <c r="N45" i="104"/>
  <c r="O45" i="104"/>
  <c r="K46" i="104"/>
  <c r="L46" i="104"/>
  <c r="M46" i="104"/>
  <c r="N46" i="104"/>
  <c r="O46" i="104"/>
  <c r="K47" i="104"/>
  <c r="L47" i="104"/>
  <c r="M47" i="104"/>
  <c r="N47" i="104"/>
  <c r="O47" i="104"/>
  <c r="M41" i="106"/>
  <c r="M40" i="106"/>
  <c r="M39" i="106"/>
  <c r="M38" i="106"/>
  <c r="M34" i="106"/>
  <c r="M33" i="106"/>
  <c r="M32" i="106"/>
  <c r="M31" i="106"/>
  <c r="M30" i="106"/>
  <c r="M29" i="106"/>
  <c r="M28" i="106"/>
  <c r="M27" i="106"/>
  <c r="M25" i="106"/>
  <c r="M24" i="106"/>
  <c r="M22" i="106"/>
  <c r="M21" i="106"/>
  <c r="M20" i="106"/>
  <c r="M19" i="106"/>
  <c r="M18" i="106"/>
  <c r="M17" i="106"/>
  <c r="M16" i="106"/>
  <c r="B17" i="119"/>
  <c r="B16" i="119"/>
  <c r="C14" i="119"/>
  <c r="I15" i="74" s="1"/>
  <c r="L16" i="110"/>
  <c r="N16" i="110"/>
  <c r="O16" i="110"/>
  <c r="K17" i="110"/>
  <c r="L17" i="110"/>
  <c r="M17" i="110"/>
  <c r="N17" i="110"/>
  <c r="O17" i="110"/>
  <c r="K18" i="110"/>
  <c r="L18" i="110"/>
  <c r="M18" i="110"/>
  <c r="N18" i="110"/>
  <c r="P18" i="110" s="1"/>
  <c r="O18" i="110"/>
  <c r="L19" i="110"/>
  <c r="N19" i="110"/>
  <c r="O19" i="110"/>
  <c r="K25" i="110"/>
  <c r="L25" i="110"/>
  <c r="M25" i="110"/>
  <c r="N25" i="110"/>
  <c r="P25" i="110" s="1"/>
  <c r="O25" i="110"/>
  <c r="K26" i="110"/>
  <c r="L26" i="110"/>
  <c r="M26" i="110"/>
  <c r="P26" i="110" s="1"/>
  <c r="N26" i="110"/>
  <c r="O26" i="110"/>
  <c r="L15" i="110"/>
  <c r="K15" i="110"/>
  <c r="M15" i="110"/>
  <c r="N15" i="110"/>
  <c r="O15" i="110"/>
  <c r="L21" i="136"/>
  <c r="L19" i="134"/>
  <c r="K19" i="134"/>
  <c r="M19" i="134"/>
  <c r="N19" i="134"/>
  <c r="P19" i="134"/>
  <c r="O19" i="134"/>
  <c r="K20" i="134"/>
  <c r="L20" i="134"/>
  <c r="M20" i="134"/>
  <c r="P20" i="134" s="1"/>
  <c r="N20" i="134"/>
  <c r="O20" i="134"/>
  <c r="K21" i="134"/>
  <c r="L21" i="134"/>
  <c r="M21" i="134"/>
  <c r="N21" i="134"/>
  <c r="P21" i="134" s="1"/>
  <c r="O21" i="134"/>
  <c r="K22" i="134"/>
  <c r="L22" i="134"/>
  <c r="N22" i="134"/>
  <c r="O22" i="134"/>
  <c r="K23" i="134"/>
  <c r="L23" i="134"/>
  <c r="M23" i="134"/>
  <c r="P23" i="134" s="1"/>
  <c r="N23" i="134"/>
  <c r="O23" i="134"/>
  <c r="N16" i="104"/>
  <c r="K17" i="104"/>
  <c r="L28" i="91"/>
  <c r="L26" i="91"/>
  <c r="L24" i="91"/>
  <c r="L31" i="91" s="1"/>
  <c r="I20" i="127" s="1"/>
  <c r="L16" i="91"/>
  <c r="K16" i="91"/>
  <c r="M16" i="91"/>
  <c r="N16" i="91"/>
  <c r="O16" i="91"/>
  <c r="K23" i="91"/>
  <c r="L23" i="91"/>
  <c r="M23" i="91"/>
  <c r="N23" i="91"/>
  <c r="P23" i="91"/>
  <c r="O23" i="91"/>
  <c r="N24" i="91"/>
  <c r="O24" i="91"/>
  <c r="L25" i="91"/>
  <c r="M25" i="91"/>
  <c r="N25" i="91"/>
  <c r="P25" i="91" s="1"/>
  <c r="O25" i="91"/>
  <c r="N26" i="91"/>
  <c r="O26" i="91"/>
  <c r="M28" i="91"/>
  <c r="N28" i="91"/>
  <c r="O28" i="91"/>
  <c r="K29" i="91"/>
  <c r="M29" i="91"/>
  <c r="N29" i="91"/>
  <c r="O29" i="91"/>
  <c r="M37" i="106"/>
  <c r="M35" i="106"/>
  <c r="M26" i="106"/>
  <c r="M23" i="106"/>
  <c r="M15" i="106"/>
  <c r="L17" i="106"/>
  <c r="N17" i="106"/>
  <c r="O17" i="106"/>
  <c r="Q17" i="106" s="1"/>
  <c r="P17" i="106"/>
  <c r="L18" i="106"/>
  <c r="N18" i="106"/>
  <c r="O18" i="106"/>
  <c r="Q18" i="106" s="1"/>
  <c r="P18" i="106"/>
  <c r="O19" i="106"/>
  <c r="P19" i="106"/>
  <c r="L20" i="106"/>
  <c r="N20" i="106"/>
  <c r="O20" i="106"/>
  <c r="P20" i="106"/>
  <c r="L21" i="106"/>
  <c r="N21" i="106"/>
  <c r="Q21" i="106" s="1"/>
  <c r="O21" i="106"/>
  <c r="P21" i="106"/>
  <c r="O22" i="106"/>
  <c r="P22" i="106"/>
  <c r="L23" i="106"/>
  <c r="N23" i="106"/>
  <c r="O23" i="106"/>
  <c r="Q23" i="106"/>
  <c r="P23" i="106"/>
  <c r="L24" i="106"/>
  <c r="N24" i="106"/>
  <c r="Q24" i="106" s="1"/>
  <c r="O24" i="106"/>
  <c r="P24" i="106"/>
  <c r="L25" i="106"/>
  <c r="N25" i="106"/>
  <c r="Q25" i="106" s="1"/>
  <c r="O25" i="106"/>
  <c r="P25" i="106"/>
  <c r="L26" i="106"/>
  <c r="N26" i="106"/>
  <c r="O26" i="106"/>
  <c r="Q26" i="106"/>
  <c r="P26" i="106"/>
  <c r="L27" i="106"/>
  <c r="N27" i="106"/>
  <c r="O27" i="106"/>
  <c r="P27" i="106"/>
  <c r="Q27" i="106" s="1"/>
  <c r="N28" i="106"/>
  <c r="O28" i="106"/>
  <c r="Q28" i="106" s="1"/>
  <c r="P28" i="106"/>
  <c r="L29" i="106"/>
  <c r="N29" i="106"/>
  <c r="Q29" i="106" s="1"/>
  <c r="O29" i="106"/>
  <c r="P29" i="106"/>
  <c r="O30" i="106"/>
  <c r="P30" i="106"/>
  <c r="L31" i="106"/>
  <c r="N31" i="106"/>
  <c r="Q31" i="106" s="1"/>
  <c r="O31" i="106"/>
  <c r="P31" i="106"/>
  <c r="L32" i="106"/>
  <c r="N32" i="106"/>
  <c r="O32" i="106"/>
  <c r="Q32" i="106" s="1"/>
  <c r="P32" i="106"/>
  <c r="L33" i="106"/>
  <c r="N33" i="106"/>
  <c r="O33" i="106"/>
  <c r="P33" i="106"/>
  <c r="Q33" i="106"/>
  <c r="N34" i="106"/>
  <c r="O34" i="106"/>
  <c r="Q34" i="106" s="1"/>
  <c r="P34" i="106"/>
  <c r="L35" i="106"/>
  <c r="N35" i="106"/>
  <c r="O35" i="106"/>
  <c r="P35" i="106"/>
  <c r="L36" i="106"/>
  <c r="M36" i="106"/>
  <c r="N36" i="106"/>
  <c r="Q36" i="106" s="1"/>
  <c r="O36" i="106"/>
  <c r="P36" i="106"/>
  <c r="L37" i="106"/>
  <c r="N37" i="106"/>
  <c r="O37" i="106"/>
  <c r="P37" i="106"/>
  <c r="Q37" i="106"/>
  <c r="L38" i="106"/>
  <c r="O38" i="106"/>
  <c r="P38" i="106"/>
  <c r="L39" i="106"/>
  <c r="N39" i="106"/>
  <c r="O39" i="106"/>
  <c r="P39" i="106"/>
  <c r="L40" i="106"/>
  <c r="N40" i="106"/>
  <c r="O40" i="106"/>
  <c r="Q40" i="106" s="1"/>
  <c r="P40" i="106"/>
  <c r="L41" i="106"/>
  <c r="N41" i="106"/>
  <c r="O41" i="106"/>
  <c r="P41" i="106"/>
  <c r="A39" i="91"/>
  <c r="A35" i="91"/>
  <c r="A51" i="106"/>
  <c r="A47" i="106"/>
  <c r="A34" i="127"/>
  <c r="A30" i="127"/>
  <c r="A33" i="137"/>
  <c r="A29" i="137"/>
  <c r="A37" i="136"/>
  <c r="A33" i="136"/>
  <c r="A33" i="134"/>
  <c r="A29" i="134"/>
  <c r="A58" i="104"/>
  <c r="A54" i="104"/>
  <c r="A29" i="119"/>
  <c r="A25" i="119"/>
  <c r="A37" i="74"/>
  <c r="A33" i="74"/>
  <c r="A9" i="91"/>
  <c r="A7" i="91"/>
  <c r="A6" i="91"/>
  <c r="A5" i="91"/>
  <c r="A4" i="91"/>
  <c r="A9" i="106"/>
  <c r="A7" i="106"/>
  <c r="A6" i="106"/>
  <c r="A5" i="106"/>
  <c r="A4" i="106"/>
  <c r="A9" i="137"/>
  <c r="A7" i="137"/>
  <c r="A6" i="137"/>
  <c r="A5" i="137"/>
  <c r="A4" i="137"/>
  <c r="A9" i="136"/>
  <c r="A7" i="136"/>
  <c r="A6" i="136"/>
  <c r="A5" i="136"/>
  <c r="A4" i="136"/>
  <c r="A9" i="134"/>
  <c r="A7" i="134"/>
  <c r="A6" i="134"/>
  <c r="A5" i="134"/>
  <c r="A4" i="134"/>
  <c r="A9" i="104"/>
  <c r="A7" i="104"/>
  <c r="A6" i="104"/>
  <c r="A5" i="104"/>
  <c r="A4" i="104"/>
  <c r="A10" i="127"/>
  <c r="A9" i="127"/>
  <c r="A8" i="127"/>
  <c r="A7" i="127"/>
  <c r="A12" i="119"/>
  <c r="A11" i="119"/>
  <c r="A10" i="119"/>
  <c r="A9" i="119"/>
  <c r="A10" i="74"/>
  <c r="A9" i="74"/>
  <c r="A8" i="74"/>
  <c r="A7" i="74"/>
  <c r="O23" i="137"/>
  <c r="N23" i="137"/>
  <c r="M23" i="137"/>
  <c r="L23" i="137"/>
  <c r="K23" i="137"/>
  <c r="O14" i="137"/>
  <c r="N14" i="137"/>
  <c r="P14" i="137" s="1"/>
  <c r="M14" i="137"/>
  <c r="L14" i="137"/>
  <c r="K14" i="137"/>
  <c r="O27" i="136"/>
  <c r="N27" i="136"/>
  <c r="M27" i="136"/>
  <c r="P27" i="136" s="1"/>
  <c r="L27" i="136"/>
  <c r="K27" i="136"/>
  <c r="M26" i="136"/>
  <c r="L26" i="136"/>
  <c r="K26" i="136"/>
  <c r="L25" i="136"/>
  <c r="K25" i="136"/>
  <c r="O24" i="136"/>
  <c r="N24" i="136"/>
  <c r="L24" i="136"/>
  <c r="K24" i="136"/>
  <c r="O23" i="136"/>
  <c r="N23" i="136"/>
  <c r="L23" i="136"/>
  <c r="O22" i="136"/>
  <c r="N22" i="136"/>
  <c r="M22" i="136"/>
  <c r="P22" i="136" s="1"/>
  <c r="L22" i="136"/>
  <c r="K22" i="136"/>
  <c r="O21" i="136"/>
  <c r="N21" i="136"/>
  <c r="K21" i="136"/>
  <c r="O15" i="136"/>
  <c r="P15" i="136" s="1"/>
  <c r="N15" i="136"/>
  <c r="L15" i="136"/>
  <c r="O14" i="136"/>
  <c r="N14" i="136"/>
  <c r="M14" i="136"/>
  <c r="P14" i="136"/>
  <c r="L14" i="136"/>
  <c r="K14" i="136"/>
  <c r="O24" i="134"/>
  <c r="N24" i="134"/>
  <c r="M24" i="134"/>
  <c r="P24" i="134"/>
  <c r="L24" i="134"/>
  <c r="K24" i="134"/>
  <c r="O18" i="134"/>
  <c r="N18" i="134"/>
  <c r="M18" i="134"/>
  <c r="P18" i="134" s="1"/>
  <c r="L18" i="134"/>
  <c r="K18" i="134"/>
  <c r="O17" i="134"/>
  <c r="N17" i="134"/>
  <c r="N25" i="134" s="1"/>
  <c r="G21" i="74" s="1"/>
  <c r="O16" i="134"/>
  <c r="N16" i="134"/>
  <c r="K16" i="134"/>
  <c r="O15" i="134"/>
  <c r="P15" i="134" s="1"/>
  <c r="M15" i="134"/>
  <c r="L15" i="134"/>
  <c r="K15" i="134"/>
  <c r="O14" i="134"/>
  <c r="O25" i="134" s="1"/>
  <c r="H21" i="74" s="1"/>
  <c r="N14" i="134"/>
  <c r="M14" i="134"/>
  <c r="P14" i="134" s="1"/>
  <c r="L14" i="134"/>
  <c r="L25" i="134" s="1"/>
  <c r="I21" i="74" s="1"/>
  <c r="K14" i="134"/>
  <c r="N16" i="106"/>
  <c r="Q16" i="106" s="1"/>
  <c r="L15" i="91"/>
  <c r="O16" i="106"/>
  <c r="P16" i="106"/>
  <c r="E21" i="127"/>
  <c r="K49" i="104"/>
  <c r="L49" i="104"/>
  <c r="M49" i="104"/>
  <c r="N49" i="104"/>
  <c r="O49" i="104"/>
  <c r="L42" i="106"/>
  <c r="M42" i="106"/>
  <c r="N42" i="106"/>
  <c r="Q42" i="106" s="1"/>
  <c r="O42" i="106"/>
  <c r="P42" i="106"/>
  <c r="M15" i="104"/>
  <c r="N15" i="104"/>
  <c r="O15" i="104"/>
  <c r="O27" i="110"/>
  <c r="N27" i="110"/>
  <c r="M27" i="110"/>
  <c r="P27" i="110" s="1"/>
  <c r="L27" i="110"/>
  <c r="K27" i="110"/>
  <c r="O14" i="110"/>
  <c r="N14" i="110"/>
  <c r="N28" i="110" s="1"/>
  <c r="G19" i="74" s="1"/>
  <c r="M14" i="110"/>
  <c r="P14" i="110" s="1"/>
  <c r="L14" i="110"/>
  <c r="L28" i="110" s="1"/>
  <c r="I19" i="74" s="1"/>
  <c r="K14" i="110"/>
  <c r="P15" i="106"/>
  <c r="O15" i="106"/>
  <c r="N15" i="106"/>
  <c r="Q15" i="106" s="1"/>
  <c r="L15" i="106"/>
  <c r="P14" i="106"/>
  <c r="P43" i="106" s="1"/>
  <c r="H19" i="127" s="1"/>
  <c r="O14" i="106"/>
  <c r="O43" i="106" s="1"/>
  <c r="G19" i="127" s="1"/>
  <c r="N14" i="106"/>
  <c r="N43" i="106" s="1"/>
  <c r="F19" i="127" s="1"/>
  <c r="M14" i="106"/>
  <c r="M43" i="106" s="1"/>
  <c r="I19" i="127" s="1"/>
  <c r="I22" i="127" s="1"/>
  <c r="E13" i="127" s="1"/>
  <c r="L14" i="106"/>
  <c r="O14" i="104"/>
  <c r="P14" i="104" s="1"/>
  <c r="N14" i="104"/>
  <c r="M14" i="104"/>
  <c r="L14" i="104"/>
  <c r="K14" i="104"/>
  <c r="O30" i="91"/>
  <c r="P30" i="91" s="1"/>
  <c r="N30" i="91"/>
  <c r="M30" i="91"/>
  <c r="L30" i="91"/>
  <c r="K30" i="91"/>
  <c r="O15" i="91"/>
  <c r="N15" i="91"/>
  <c r="P15" i="91" s="1"/>
  <c r="O14" i="91"/>
  <c r="N14" i="91"/>
  <c r="M14" i="91"/>
  <c r="M31" i="91" s="1"/>
  <c r="F20" i="127" s="1"/>
  <c r="L14" i="91"/>
  <c r="K14" i="91"/>
  <c r="E24" i="74"/>
  <c r="L16" i="106"/>
  <c r="P29" i="91"/>
  <c r="P28" i="91"/>
  <c r="P15" i="110"/>
  <c r="P45" i="104"/>
  <c r="P37" i="104"/>
  <c r="P31" i="104"/>
  <c r="L21" i="104"/>
  <c r="P47" i="104"/>
  <c r="L29" i="104"/>
  <c r="E17" i="104"/>
  <c r="L17" i="104" s="1"/>
  <c r="P49" i="104"/>
  <c r="O21" i="104"/>
  <c r="E44" i="104"/>
  <c r="O44" i="104" s="1"/>
  <c r="P40" i="104"/>
  <c r="L38" i="104"/>
  <c r="O38" i="104"/>
  <c r="E39" i="104"/>
  <c r="M39" i="104" s="1"/>
  <c r="P39" i="104" s="1"/>
  <c r="N29" i="104"/>
  <c r="E30" i="104"/>
  <c r="E32" i="104" s="1"/>
  <c r="M29" i="104"/>
  <c r="L25" i="104"/>
  <c r="O25" i="104"/>
  <c r="E26" i="104"/>
  <c r="L26" i="104" s="1"/>
  <c r="N21" i="104"/>
  <c r="E22" i="104"/>
  <c r="L22" i="104" s="1"/>
  <c r="P36" i="104"/>
  <c r="P46" i="104"/>
  <c r="Q20" i="106"/>
  <c r="M48" i="104"/>
  <c r="P48" i="104" s="1"/>
  <c r="O48" i="104"/>
  <c r="L48" i="104"/>
  <c r="N48" i="104"/>
  <c r="L44" i="104"/>
  <c r="N39" i="104"/>
  <c r="L39" i="104"/>
  <c r="O39" i="104"/>
  <c r="O30" i="104"/>
  <c r="N30" i="104"/>
  <c r="M30" i="104"/>
  <c r="P30" i="104" s="1"/>
  <c r="N26" i="104"/>
  <c r="O26" i="104"/>
  <c r="O22" i="104"/>
  <c r="M22" i="104"/>
  <c r="P22" i="104" s="1"/>
  <c r="N22" i="104"/>
  <c r="M18" i="91"/>
  <c r="P18" i="91" s="1"/>
  <c r="N30" i="106"/>
  <c r="Q30" i="106" s="1"/>
  <c r="Q35" i="106"/>
  <c r="N19" i="106"/>
  <c r="Q19" i="106" s="1"/>
  <c r="M19" i="137"/>
  <c r="M16" i="137"/>
  <c r="M15" i="136"/>
  <c r="P15" i="104"/>
  <c r="M19" i="110"/>
  <c r="P19" i="110"/>
  <c r="Q39" i="106"/>
  <c r="P23" i="137"/>
  <c r="L24" i="137"/>
  <c r="I23" i="74" s="1"/>
  <c r="K17" i="137"/>
  <c r="K22" i="137"/>
  <c r="O20" i="137"/>
  <c r="P20" i="137"/>
  <c r="K18" i="137"/>
  <c r="P19" i="137"/>
  <c r="M18" i="137"/>
  <c r="P18" i="137" s="1"/>
  <c r="M21" i="137"/>
  <c r="P21" i="137" s="1"/>
  <c r="O16" i="137"/>
  <c r="O15" i="137"/>
  <c r="K19" i="137"/>
  <c r="P16" i="91"/>
  <c r="P21" i="91"/>
  <c r="K15" i="91"/>
  <c r="K26" i="91"/>
  <c r="M24" i="91"/>
  <c r="P24" i="91"/>
  <c r="Q41" i="106"/>
  <c r="N22" i="106"/>
  <c r="P26" i="136"/>
  <c r="P16" i="136"/>
  <c r="M23" i="136"/>
  <c r="P23" i="136"/>
  <c r="I15" i="127"/>
  <c r="P16" i="134"/>
  <c r="K17" i="134"/>
  <c r="P23" i="104"/>
  <c r="P27" i="104"/>
  <c r="P29" i="104"/>
  <c r="K44" i="104"/>
  <c r="K38" i="104"/>
  <c r="M26" i="104"/>
  <c r="P26" i="104" s="1"/>
  <c r="M28" i="104"/>
  <c r="P28" i="104" s="1"/>
  <c r="M25" i="104"/>
  <c r="P25" i="104"/>
  <c r="M21" i="104"/>
  <c r="P21" i="104" s="1"/>
  <c r="M16" i="104"/>
  <c r="P24" i="110"/>
  <c r="P23" i="110"/>
  <c r="P22" i="110"/>
  <c r="O28" i="110"/>
  <c r="H19" i="74" s="1"/>
  <c r="P17" i="110"/>
  <c r="K20" i="110"/>
  <c r="K23" i="110"/>
  <c r="K16" i="110"/>
  <c r="O24" i="137"/>
  <c r="H23" i="74" s="1"/>
  <c r="Q22" i="106"/>
  <c r="E33" i="104" l="1"/>
  <c r="L32" i="104"/>
  <c r="M32" i="104"/>
  <c r="N32" i="104"/>
  <c r="O32" i="104"/>
  <c r="M28" i="110"/>
  <c r="F19" i="74" s="1"/>
  <c r="P16" i="110"/>
  <c r="P28" i="110" s="1"/>
  <c r="O9" i="110" s="1"/>
  <c r="P11" i="136"/>
  <c r="P11" i="134"/>
  <c r="P11" i="104"/>
  <c r="P11" i="137"/>
  <c r="P11" i="110"/>
  <c r="Q11" i="106"/>
  <c r="P11" i="91"/>
  <c r="E19" i="127"/>
  <c r="F22" i="127"/>
  <c r="P15" i="137"/>
  <c r="P24" i="137" s="1"/>
  <c r="O9" i="137" s="1"/>
  <c r="M24" i="137"/>
  <c r="F23" i="74" s="1"/>
  <c r="E23" i="74" s="1"/>
  <c r="H22" i="127"/>
  <c r="P16" i="104"/>
  <c r="P25" i="134"/>
  <c r="O9" i="134" s="1"/>
  <c r="N24" i="137"/>
  <c r="G23" i="74" s="1"/>
  <c r="M17" i="104"/>
  <c r="Q14" i="106"/>
  <c r="Q43" i="106" s="1"/>
  <c r="P9" i="106" s="1"/>
  <c r="N31" i="91"/>
  <c r="G20" i="127" s="1"/>
  <c r="E20" i="127" s="1"/>
  <c r="L43" i="104"/>
  <c r="N17" i="136"/>
  <c r="O31" i="91"/>
  <c r="H20" i="127" s="1"/>
  <c r="M25" i="134"/>
  <c r="F21" i="74" s="1"/>
  <c r="E21" i="74" s="1"/>
  <c r="M43" i="104"/>
  <c r="M17" i="136"/>
  <c r="P14" i="91"/>
  <c r="P31" i="91" s="1"/>
  <c r="O9" i="91" s="1"/>
  <c r="O16" i="104"/>
  <c r="E18" i="136"/>
  <c r="L17" i="136"/>
  <c r="L30" i="104"/>
  <c r="N44" i="104"/>
  <c r="P44" i="104" s="1"/>
  <c r="E18" i="104"/>
  <c r="N17" i="104"/>
  <c r="N43" i="104"/>
  <c r="O17" i="104"/>
  <c r="L28" i="136" l="1"/>
  <c r="I22" i="74" s="1"/>
  <c r="P17" i="136"/>
  <c r="G22" i="127"/>
  <c r="E19" i="74"/>
  <c r="P32" i="104"/>
  <c r="O18" i="104"/>
  <c r="N18" i="104"/>
  <c r="M18" i="104"/>
  <c r="P18" i="104" s="1"/>
  <c r="L18" i="104"/>
  <c r="P17" i="104"/>
  <c r="P43" i="104"/>
  <c r="L18" i="136"/>
  <c r="O18" i="136"/>
  <c r="O28" i="136" s="1"/>
  <c r="H22" i="74" s="1"/>
  <c r="M18" i="136"/>
  <c r="M28" i="136" s="1"/>
  <c r="F22" i="74" s="1"/>
  <c r="E22" i="74" s="1"/>
  <c r="N18" i="136"/>
  <c r="N28" i="136" s="1"/>
  <c r="G22" i="74" s="1"/>
  <c r="E22" i="127"/>
  <c r="L33" i="104"/>
  <c r="N33" i="104"/>
  <c r="E34" i="104"/>
  <c r="O33" i="104"/>
  <c r="M33" i="104"/>
  <c r="N50" i="104" l="1"/>
  <c r="G20" i="74" s="1"/>
  <c r="G25" i="74" s="1"/>
  <c r="L34" i="104"/>
  <c r="M34" i="104"/>
  <c r="N34" i="104"/>
  <c r="O34" i="104"/>
  <c r="L50" i="104"/>
  <c r="I20" i="74" s="1"/>
  <c r="I25" i="74" s="1"/>
  <c r="E13" i="74" s="1"/>
  <c r="P28" i="136"/>
  <c r="O9" i="136" s="1"/>
  <c r="E25" i="127"/>
  <c r="E23" i="127"/>
  <c r="E24" i="127" s="1"/>
  <c r="P18" i="136"/>
  <c r="P33" i="104"/>
  <c r="O50" i="104"/>
  <c r="H20" i="74" s="1"/>
  <c r="H25" i="74" s="1"/>
  <c r="M50" i="104"/>
  <c r="F20" i="74" s="1"/>
  <c r="E20" i="74" l="1"/>
  <c r="E25" i="74" s="1"/>
  <c r="F25" i="74"/>
  <c r="P34" i="104"/>
  <c r="P50" i="104" s="1"/>
  <c r="O9" i="104" s="1"/>
  <c r="E26" i="127"/>
  <c r="C17" i="119" l="1"/>
  <c r="E12" i="127"/>
  <c r="E26" i="74"/>
  <c r="E27" i="74" s="1"/>
  <c r="E28" i="74"/>
  <c r="E29" i="74" l="1"/>
  <c r="C16" i="119" l="1"/>
  <c r="C18" i="119" s="1"/>
  <c r="C21" i="119" s="1"/>
  <c r="E12" i="74"/>
</calcChain>
</file>

<file path=xl/sharedStrings.xml><?xml version="1.0" encoding="utf-8"?>
<sst xmlns="http://schemas.openxmlformats.org/spreadsheetml/2006/main" count="558" uniqueCount="192">
  <si>
    <t>Kopā:</t>
  </si>
  <si>
    <t>Mērvienība</t>
  </si>
  <si>
    <t>Daudzums</t>
  </si>
  <si>
    <t>Kopā uz visu apjomu</t>
  </si>
  <si>
    <t>Nr.p.k.</t>
  </si>
  <si>
    <t>Vienības izmaksas</t>
  </si>
  <si>
    <t>APSTIPRINU</t>
  </si>
  <si>
    <t>__________________________________</t>
  </si>
  <si>
    <t>(pasūtītāja paraksts un tā atšifrējums)</t>
  </si>
  <si>
    <t>Z.V.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</si>
  <si>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</si>
  <si>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</si>
  <si>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</si>
  <si>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</si>
  <si>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</si>
  <si>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</si>
  <si>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</si>
  <si>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</si>
  <si>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</si>
  <si>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</si>
  <si>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</si>
  <si>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</si>
  <si>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</si>
  <si>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</si>
  <si>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</si>
  <si>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</si>
  <si>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</si>
  <si>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</si>
  <si>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</si>
  <si>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</si>
  <si>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>Lokālā tāme Nr.1.2</t>
  </si>
  <si>
    <t>Lokālā tāme Nr.1.3</t>
  </si>
  <si>
    <t>Lokālā tāme Nr.1.4</t>
  </si>
  <si>
    <t>Lokālā tāme Nr.2.1</t>
  </si>
  <si>
    <t>Lokālā tāme Nr.2.2</t>
  </si>
  <si>
    <t>Lokālā tāme Nr.1.1</t>
  </si>
  <si>
    <t>201_. gada ____________________</t>
  </si>
  <si>
    <t xml:space="preserve">Kopsavilkuma aprēķins Nr.1 </t>
  </si>
  <si>
    <t>Kopsavilkuma aprēķins Nr.2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</si>
  <si>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</si>
  <si>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</si>
  <si>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</si>
  <si>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</si>
  <si>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</si>
  <si>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</si>
  <si>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</si>
  <si>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>Lokālā tāme Nr.1.5</t>
  </si>
  <si>
    <t xml:space="preserve">Tiešās izmaksas kopā, t. sk. darba devēja sociālais nodoklis </t>
  </si>
  <si>
    <t>Iekšējie apdares darbi</t>
  </si>
  <si>
    <t>Elektroapgāde</t>
  </si>
  <si>
    <t>Vispārējie būvdarbi</t>
  </si>
  <si>
    <t>Iekšējie specializētie darbi</t>
  </si>
  <si>
    <t>Sienas, starpsienas</t>
  </si>
  <si>
    <t>Griesti</t>
  </si>
  <si>
    <t>Būves nosaukums: Agroresursu un ekonomikas institūta ekonomikas pētniecības centra ēkas telpu vienkāršota atjaunošana</t>
  </si>
  <si>
    <t>Objekta nosaukums: Agroresursu un ekonomikas institūta ekonomikas pētniecības centra ēkas telpu vienkāršota atjaunošana</t>
  </si>
  <si>
    <t>Objekta adrese: Struktoru iela 14, Rīga</t>
  </si>
  <si>
    <t>Apkure, gaisa kondicionēšana</t>
  </si>
  <si>
    <t>Biroju telpas</t>
  </si>
  <si>
    <t>Apkure</t>
  </si>
  <si>
    <t>Regulēšanas vārsts</t>
  </si>
  <si>
    <t>Termostatiskais sensors</t>
  </si>
  <si>
    <t>Noslēgvārsts</t>
  </si>
  <si>
    <t xml:space="preserve">Vara caurule </t>
  </si>
  <si>
    <t>d15x1,0mm</t>
  </si>
  <si>
    <t>Palīgmateriāli</t>
  </si>
  <si>
    <t>Hidrauliskā pārbaude un ieregulēšana</t>
  </si>
  <si>
    <t>Citi darbi:</t>
  </si>
  <si>
    <t>esošo radiatoru demontāža/montāža</t>
  </si>
  <si>
    <t>pieslēgumu vietu izstrāde (raditoriem)</t>
  </si>
  <si>
    <t>Gasa kondicionēšanas sistēma K1 un K2</t>
  </si>
  <si>
    <t>Ārējais kondicioniera bloks ar sienas stiprinājumiem (ziemas ekspluatācijas temperatūra līdz -20C)</t>
  </si>
  <si>
    <t>Iekšējais kondicioniera bloks ar kondensāta sūkni, vadības pulti, stiprinājumiem</t>
  </si>
  <si>
    <t>Vara dzesēšanas caurules ar izolāciju</t>
  </si>
  <si>
    <t>3/8"</t>
  </si>
  <si>
    <t>m.</t>
  </si>
  <si>
    <t>1/2"</t>
  </si>
  <si>
    <t xml:space="preserve">Freons </t>
  </si>
  <si>
    <t>R407C</t>
  </si>
  <si>
    <t>kg.</t>
  </si>
  <si>
    <t>Kanalizācijas cauruļvads</t>
  </si>
  <si>
    <t>d32</t>
  </si>
  <si>
    <t>Sifons</t>
  </si>
  <si>
    <t>Pretvārsts</t>
  </si>
  <si>
    <t xml:space="preserve">Marķēšanas materiāli </t>
  </si>
  <si>
    <t xml:space="preserve">Cauruļu stiprinājumi </t>
  </si>
  <si>
    <t xml:space="preserve">Palīgmateriāli </t>
  </si>
  <si>
    <t>Hermetizējošie materiāli EI60</t>
  </si>
  <si>
    <t>Mitsubishi heavy SRC35ZS-S</t>
  </si>
  <si>
    <t>Mitsubishi heavy SRK35ZS-S</t>
  </si>
  <si>
    <t>IMI V-exakt 15 (3711-02.000)</t>
  </si>
  <si>
    <t>IMI K (6000-09.500)</t>
  </si>
  <si>
    <t>IMI Regulux 15 (0351-02.000)</t>
  </si>
  <si>
    <t>gb.</t>
  </si>
  <si>
    <t>Cauruļu veidgbali</t>
  </si>
  <si>
    <t xml:space="preserve">Kanalizācijas cauruļu veidgbali </t>
  </si>
  <si>
    <t xml:space="preserve">Vara cauruļu veidgbali </t>
  </si>
  <si>
    <t>kpl.</t>
  </si>
  <si>
    <t>Elektrokomutācijas kabeļu kplekts</t>
  </si>
  <si>
    <t>līg.c</t>
  </si>
  <si>
    <t>Ārsiena ĀS-1</t>
  </si>
  <si>
    <t>Koka karkasa izbūve. Koka karkass 50x30mm, h=910mm, solis 600mm</t>
  </si>
  <si>
    <t>m2</t>
  </si>
  <si>
    <t>Siltumizolācijas, akmens vate Paroc Extra 50mm vai ekvivalents montāža</t>
  </si>
  <si>
    <t>OSB plāksnes 22mm montāža</t>
  </si>
  <si>
    <t>Ģipškartona lokšņu GKB montāža 2.kārtās 2x12.5mm</t>
  </si>
  <si>
    <t>Ārsiena ĀS-2</t>
  </si>
  <si>
    <t>Metāla profilu karkasa izbūve. Metāla profili 50mm</t>
  </si>
  <si>
    <t>Ģipškartona lokšņu GKF montāža 2.kārtās 2x12.5mm</t>
  </si>
  <si>
    <t>Ārsiena ĀS-3</t>
  </si>
  <si>
    <t>Iekšsienas IS-1</t>
  </si>
  <si>
    <t>Metāla profilu karkasa izbūve. Metāla profili 100mm</t>
  </si>
  <si>
    <t>Siltumizolācijas, akmens vate Paroc Extra 100mm vai ekvivalents montāža</t>
  </si>
  <si>
    <t>Esoša ķieģeļu mūra iekšsiena ~250mm</t>
  </si>
  <si>
    <t>Iekšsienas IS-2</t>
  </si>
  <si>
    <t>Iekšsienas IS-3</t>
  </si>
  <si>
    <t>Siltumizolācijas, akmens vate Paroc Extra 125mm vai ekvivalents montāža</t>
  </si>
  <si>
    <t>Metāla profilu karkasa izbūve. Metāla profili 125mm</t>
  </si>
  <si>
    <t>Iekšsienas IS-5</t>
  </si>
  <si>
    <t>Demontāžas un sagatavošanās darbi</t>
  </si>
  <si>
    <t>Demontāžas darbi</t>
  </si>
  <si>
    <t>Sagatavošanās darbi</t>
  </si>
  <si>
    <t>Durvju demontāža</t>
  </si>
  <si>
    <t>gb</t>
  </si>
  <si>
    <t>Ailu aizmūrēšana ar vieglbetona blokiem</t>
  </si>
  <si>
    <t>m3</t>
  </si>
  <si>
    <t>Sienas</t>
  </si>
  <si>
    <t>Sienu špaktelēšana, slīpēšana</t>
  </si>
  <si>
    <t>Sienu gruntēšana un krāsošana</t>
  </si>
  <si>
    <t>Ailu aizpildījumi</t>
  </si>
  <si>
    <t>Verama PVC loga ar 2-stiklu paketi 5450x1680mm montāža. PVC rāmis U1.4 W(m2K). Stikla pakete U1.1W(m2K). Logu rūtīs tiek iestiprinātas horizontālās žalūzijas. L01</t>
  </si>
  <si>
    <t>Verama PVC loga ar 2-stiklu paketi 2550x1680mm montāža. PVC rāmis U1.4 W(m2K). Stikla pakete U1.1W(m2K). Logu rūtīs tiek iestiprinātas horizontālās žalūzijas. L02</t>
  </si>
  <si>
    <t>Verama PVC loga ar 2-stiklu paketi 2480x1730mm montāža. PVC rāmis U1.4 W(m2K). Stikla pakete U1.1W(m2K). Esošas vertikālas žalūzijas. L03</t>
  </si>
  <si>
    <t>Logu ar ārējo un iekšējo palodzi demontāža</t>
  </si>
  <si>
    <t>Žalūziju telpā 4 un 5 demontāža</t>
  </si>
  <si>
    <t>Žalūziju telpā 11 demontāža ar iespēju žalūzijas izmantot atkārtoti</t>
  </si>
  <si>
    <t>Koka paneļu demontāža telpās 4 un 5</t>
  </si>
  <si>
    <t>Griestu apdares demontāža</t>
  </si>
  <si>
    <t>Ārējās skārda palodzes montāža</t>
  </si>
  <si>
    <t>m</t>
  </si>
  <si>
    <t>Iekšējās PVC palodzes montāža uz koka brusām, t.sk., akmens vate</t>
  </si>
  <si>
    <t>Logi, sīkāku spec., skatīt lapā AR-01 un griezumā 1-1</t>
  </si>
  <si>
    <t>Masīvkoka gludu iekšdurvju 880x1995mm montāža, t.sk., furnitūra. ID01</t>
  </si>
  <si>
    <t>Masīvkoka gludu iekšdurvju 900x1995mm montāža, t.sk., furnitūra. ID02</t>
  </si>
  <si>
    <t>Metāla ugunsdrošu EI-30 iekšdurvju 885x1990mm montāža, t.sk., furnitūra. ID03</t>
  </si>
  <si>
    <t>Mēbeles</t>
  </si>
  <si>
    <t>Esoša TV pārvietošana no blakus telpas. M13</t>
  </si>
  <si>
    <t>Mēbeļu sīkāku komplektāciju skatīt lapā AR-01</t>
  </si>
  <si>
    <t>Mēbeļu plātnes 250x2450mm stiprināšana pie sienas</t>
  </si>
  <si>
    <t>Grīdas</t>
  </si>
  <si>
    <t>Jaunas koka grīdlīstes montāža, h=70mm</t>
  </si>
  <si>
    <t>Esoša koka parketa 40x400mm atjaunošana (slīpēšana, špaktelēšana un lakošana 2 reizes) ar skujiņas rakstu</t>
  </si>
  <si>
    <t>Esošā grīdas seguma demontāža</t>
  </si>
  <si>
    <t>Grīdlīstu demontāža</t>
  </si>
  <si>
    <t>Gaismekļu INTALITE LED panelis 158614, 600x600mm montāža</t>
  </si>
  <si>
    <t>CEWOOD vai ekvivalents akustisko plākšņu 600x600mm montāža. Biezums 35mm, krāsa - balta, ēveļskaida 1.5mm. C-1</t>
  </si>
  <si>
    <t>Ģipškartona piekārto griestu montāža. Ģipškartons GKF 2.kārtās 2x12.5mm. C-2</t>
  </si>
  <si>
    <t>Ģipškartona griestu špaktelēšana, slīpēšana</t>
  </si>
  <si>
    <t>Ģipškartona griestu gruntēšana un krāsošana</t>
  </si>
  <si>
    <t>Esošo gaismekļu demontāža</t>
  </si>
  <si>
    <t>Ugundzēsības signalizācijas devēju pieslēgšana pie kopējās ēkas sistēmas</t>
  </si>
  <si>
    <t>kpl</t>
  </si>
  <si>
    <t>Antistatiska PVH grīdas seguma POLYFLOR FINESSE SD, tonis Daybreak 5820 vai ekvivalents montāža. Biezums EN428, 2mm, ugunsdrošības klase BFL-S1, pretslīdes koef., R9</t>
  </si>
  <si>
    <t>Antistatiskas PVH grīdlīstes POLYFLOR FINESSE SD, tonis Daybreak 5820 vai ekvivalents montāža. Biezums EN428, 2mm, ugunsdrošības klase BFL-S1, pretslīdes koef., R9. Uzlocīt uz sienas H=100mm</t>
  </si>
  <si>
    <t>Divvietīgas rozetes montāža</t>
  </si>
  <si>
    <t>Trīsvietīgas rozetes montāža</t>
  </si>
  <si>
    <t>Piecvietīgas rozetes montāža</t>
  </si>
  <si>
    <t>Četrvietīgas rozetes ar interneta pieslēgumu 2 ligzdas montāža</t>
  </si>
  <si>
    <t>Piecvietīgas rozetes ar interneta pieslēgumu 2 ligzdas montāža</t>
  </si>
  <si>
    <t>Sešvietīgas rozetes montāža</t>
  </si>
  <si>
    <t>Trīstaustiņu gaismas slēdža montāža</t>
  </si>
  <si>
    <t>No pagraba sadales pievilkt kabeli 5x16mm2. Montāža virs piekārtajiem griestiem</t>
  </si>
  <si>
    <t>Kabeļa pieslēgšana elektrosadales skapim</t>
  </si>
  <si>
    <t>Elektrosadales skapis 24 mod.,IP65, t.sk., komplektācija</t>
  </si>
  <si>
    <t xml:space="preserve">Apsardzes sistēmas ar neatkarīgu apsardzes zonu un pieslēgumu esošajai pultij ar paplašinājumu un videonovērošanas kameru izbūve telpā 11. </t>
  </si>
  <si>
    <t>Viena taustiņa gaismas slēdža montāža</t>
  </si>
  <si>
    <t>Kabelis (N)HXH-J E30-E60 3x2,5mm² ugunsdrošs montāža</t>
  </si>
  <si>
    <t>Būvgružu iznešana, izvešana un utilizācija</t>
  </si>
  <si>
    <t>Durvis, sīkāku spec., skatīt lapā AR-01</t>
  </si>
  <si>
    <t xml:space="preserve">Sastādīja:  </t>
  </si>
  <si>
    <t xml:space="preserve">Pārbaudīja:  </t>
  </si>
  <si>
    <t>%</t>
  </si>
  <si>
    <t>līg.c.</t>
  </si>
  <si>
    <t>Mitruma sensors EE10-FT6D04/T31 un pieslēgums esošajai pultij ar paplašinājumu izbūve telpā Nr.11</t>
  </si>
  <si>
    <t xml:space="preserve">Pasūtījuma Nr.: </t>
  </si>
  <si>
    <t>Iebūvējamās mēbeles</t>
  </si>
  <si>
    <t>iebūvējams plaukts ar durvīm 400x2000x800mm. M2</t>
  </si>
  <si>
    <t>Iebūvējams arhīva plaukts 400x1970x1010mm. M7</t>
  </si>
  <si>
    <t>Iebūvējams drēbju skapis 600x2000x1200mm. M8</t>
  </si>
  <si>
    <t>Iebūvējams drēbju skapis 400x2400x1800mm, M10</t>
  </si>
  <si>
    <t>Iebūvējams atvērts plaukts 400x2000x800mm. M11</t>
  </si>
  <si>
    <t>Iebūvējams skapītis 300x1000x1500mm. 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</si>
</sst>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&quot;Ls&quot;\ #,##0.00;\-&quot;Ls&quot;\ #,##0.00"/>
    <numFmt numFmtId="166" formatCode="0.0000"/>
    <numFmt numFmtId="167" formatCode="_-* #,##0.0000_-;\-* #,##0.0000_-;_-* &quot;-&quot;????_-;_-@_-"/>
  </numFmts>
  <fonts count="44">
    <font>
      <sz val="10"/>
      <name val="Arial"/>
    </font>
    <font>
      <sz val="10"/>
      <name val="Arial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Helv"/>
    </font>
    <font>
      <i/>
      <sz val="10"/>
      <name val="Arial"/>
      <family val="2"/>
      <charset val="186"/>
    </font>
    <font>
      <sz val="10"/>
      <name val="Arial"/>
      <family val="2"/>
    </font>
    <font>
      <sz val="12"/>
      <color indexed="17"/>
      <name val="Times New Roman"/>
      <family val="2"/>
      <charset val="186"/>
    </font>
    <font>
      <b/>
      <u/>
      <sz val="11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 Cyr"/>
      <charset val="186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17"/>
      <name val="Calibri"/>
      <family val="2"/>
      <charset val="186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4" fontId="1" fillId="0" borderId="0" applyFon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9" fillId="0" borderId="6">
      <alignment vertical="center"/>
    </xf>
    <xf numFmtId="0" fontId="30" fillId="0" borderId="6">
      <alignment vertical="center"/>
    </xf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40" fillId="0" borderId="0"/>
    <xf numFmtId="0" fontId="28" fillId="0" borderId="0"/>
    <xf numFmtId="0" fontId="4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2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23" borderId="8" applyNumberFormat="0" applyFont="0" applyAlignment="0" applyProtection="0"/>
    <xf numFmtId="0" fontId="24" fillId="20" borderId="9" applyNumberFormat="0" applyAlignment="0" applyProtection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/>
    <xf numFmtId="0" fontId="3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5" fillId="0" borderId="0"/>
  </cellStyleXfs>
  <cellXfs count="229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9" fontId="3" fillId="0" borderId="11" xfId="0" applyNumberFormat="1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left" vertical="center" wrapText="1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2" fillId="0" borderId="11" xfId="0" applyFont="1" applyBorder="1" applyAlignment="1">
      <alignment horizontal="right" vertical="center"/>
    </xf>
    <xf numFmtId="43" fontId="2" fillId="0" borderId="11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0" applyNumberFormat="1" applyFont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3" fontId="3" fillId="25" borderId="13" xfId="0" applyNumberFormat="1" applyFont="1" applyFill="1" applyBorder="1" applyAlignment="1">
      <alignment vertical="center"/>
    </xf>
    <xf numFmtId="0" fontId="3" fillId="27" borderId="14" xfId="0" applyFont="1" applyFill="1" applyBorder="1" applyAlignment="1">
      <alignment vertical="center" wrapText="1"/>
    </xf>
    <xf numFmtId="0" fontId="3" fillId="27" borderId="15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17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 wrapText="1"/>
    </xf>
    <xf numFmtId="0" fontId="3" fillId="27" borderId="0" xfId="0" applyFont="1" applyFill="1" applyAlignment="1">
      <alignment horizontal="center" vertical="center" wrapText="1"/>
    </xf>
    <xf numFmtId="43" fontId="7" fillId="27" borderId="20" xfId="0" applyNumberFormat="1" applyFont="1" applyFill="1" applyBorder="1" applyAlignment="1">
      <alignment vertical="center" wrapText="1"/>
    </xf>
    <xf numFmtId="43" fontId="3" fillId="27" borderId="20" xfId="0" applyNumberFormat="1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43" fontId="3" fillId="27" borderId="20" xfId="0" applyNumberFormat="1" applyFont="1" applyFill="1" applyBorder="1" applyAlignment="1">
      <alignment vertical="center" wrapText="1"/>
    </xf>
    <xf numFmtId="0" fontId="3" fillId="27" borderId="21" xfId="0" applyFont="1" applyFill="1" applyBorder="1" applyAlignment="1">
      <alignment vertical="center" wrapText="1"/>
    </xf>
    <xf numFmtId="0" fontId="3" fillId="27" borderId="22" xfId="0" applyFont="1" applyFill="1" applyBorder="1" applyAlignment="1">
      <alignment vertical="center" wrapText="1"/>
    </xf>
    <xf numFmtId="43" fontId="3" fillId="27" borderId="23" xfId="0" applyNumberFormat="1" applyFont="1" applyFill="1" applyBorder="1" applyAlignment="1">
      <alignment horizontal="center" vertical="center" wrapText="1"/>
    </xf>
    <xf numFmtId="164" fontId="42" fillId="27" borderId="0" xfId="0" applyNumberFormat="1" applyFont="1" applyFill="1" applyAlignment="1">
      <alignment horizontal="center" vertical="center" wrapText="1"/>
    </xf>
    <xf numFmtId="164" fontId="43" fillId="27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 horizontal="center" vertical="center" wrapText="1"/>
    </xf>
    <xf numFmtId="2" fontId="32" fillId="0" borderId="21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2" fontId="7" fillId="27" borderId="24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2" fontId="32" fillId="27" borderId="24" xfId="0" applyNumberFormat="1" applyFont="1" applyFill="1" applyBorder="1" applyAlignment="1">
      <alignment vertical="center" wrapText="1"/>
    </xf>
    <xf numFmtId="0" fontId="7" fillId="27" borderId="25" xfId="0" applyFont="1" applyFill="1" applyBorder="1" applyAlignment="1">
      <alignment horizontal="left" vertical="center" wrapText="1"/>
    </xf>
    <xf numFmtId="0" fontId="3" fillId="27" borderId="26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2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left" vertical="center" wrapText="1"/>
    </xf>
    <xf numFmtId="43" fontId="33" fillId="0" borderId="27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43" fontId="33" fillId="0" borderId="2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right" vertical="center" wrapText="1"/>
    </xf>
    <xf numFmtId="43" fontId="34" fillId="0" borderId="11" xfId="0" applyNumberFormat="1" applyFont="1" applyBorder="1" applyAlignment="1">
      <alignment horizontal="center" vertical="center" wrapText="1"/>
    </xf>
    <xf numFmtId="164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33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right" vertical="center" wrapText="1"/>
    </xf>
    <xf numFmtId="43" fontId="34" fillId="0" borderId="28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right" vertical="center" wrapText="1"/>
    </xf>
    <xf numFmtId="43" fontId="33" fillId="0" borderId="29" xfId="0" applyNumberFormat="1" applyFont="1" applyBorder="1" applyAlignment="1">
      <alignment horizontal="center" vertical="center" wrapText="1"/>
    </xf>
    <xf numFmtId="43" fontId="33" fillId="0" borderId="11" xfId="0" applyNumberFormat="1" applyFont="1" applyBorder="1" applyAlignment="1">
      <alignment horizontal="center" vertical="center" wrapText="1"/>
    </xf>
    <xf numFmtId="43" fontId="33" fillId="0" borderId="0" xfId="0" applyNumberFormat="1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2" fontId="33" fillId="0" borderId="0" xfId="0" applyNumberFormat="1" applyFont="1" applyAlignment="1">
      <alignment horizontal="center" vertical="center" wrapText="1"/>
    </xf>
    <xf numFmtId="166" fontId="33" fillId="0" borderId="0" xfId="0" applyNumberFormat="1" applyFont="1" applyAlignment="1">
      <alignment horizontal="left" vertical="center" wrapText="1"/>
    </xf>
    <xf numFmtId="167" fontId="33" fillId="0" borderId="0" xfId="0" applyNumberFormat="1" applyFont="1" applyAlignment="1">
      <alignment horizontal="center" vertical="center"/>
    </xf>
    <xf numFmtId="43" fontId="33" fillId="0" borderId="0" xfId="0" applyNumberFormat="1" applyFont="1" applyAlignment="1">
      <alignment vertical="center"/>
    </xf>
    <xf numFmtId="0" fontId="3" fillId="27" borderId="26" xfId="0" applyFont="1" applyFill="1" applyBorder="1" applyAlignment="1">
      <alignment horizontal="left" vertical="center" wrapText="1"/>
    </xf>
    <xf numFmtId="0" fontId="3" fillId="27" borderId="30" xfId="0" applyFont="1" applyFill="1" applyBorder="1" applyAlignment="1">
      <alignment horizontal="left" vertical="center" wrapText="1"/>
    </xf>
    <xf numFmtId="2" fontId="32" fillId="27" borderId="21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43" fontId="7" fillId="0" borderId="2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3" fontId="32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center" wrapText="1"/>
    </xf>
    <xf numFmtId="43" fontId="32" fillId="0" borderId="20" xfId="0" applyNumberFormat="1" applyFont="1" applyBorder="1" applyAlignment="1">
      <alignment horizontal="center" vertical="center" wrapText="1"/>
    </xf>
    <xf numFmtId="43" fontId="7" fillId="0" borderId="25" xfId="0" applyNumberFormat="1" applyFont="1" applyBorder="1" applyAlignment="1">
      <alignment horizontal="center" vertical="center" wrapText="1"/>
    </xf>
    <xf numFmtId="43" fontId="7" fillId="0" borderId="25" xfId="28" applyNumberFormat="1" applyFont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2" fontId="7" fillId="27" borderId="21" xfId="0" applyNumberFormat="1" applyFont="1" applyFill="1" applyBorder="1" applyAlignment="1">
      <alignment vertical="center" wrapText="1"/>
    </xf>
    <xf numFmtId="2" fontId="7" fillId="27" borderId="20" xfId="0" applyNumberFormat="1" applyFont="1" applyFill="1" applyBorder="1" applyAlignment="1">
      <alignment horizontal="center" vertical="center" wrapText="1"/>
    </xf>
    <xf numFmtId="43" fontId="7" fillId="27" borderId="32" xfId="28" applyNumberFormat="1" applyFont="1" applyFill="1" applyBorder="1" applyAlignment="1">
      <alignment horizontal="center" vertical="center" wrapText="1"/>
    </xf>
    <xf numFmtId="164" fontId="7" fillId="27" borderId="25" xfId="0" applyNumberFormat="1" applyFont="1" applyFill="1" applyBorder="1" applyAlignment="1">
      <alignment horizontal="center" vertical="center" wrapText="1"/>
    </xf>
    <xf numFmtId="43" fontId="7" fillId="27" borderId="33" xfId="0" applyNumberFormat="1" applyFont="1" applyFill="1" applyBorder="1" applyAlignment="1">
      <alignment vertical="center" wrapText="1"/>
    </xf>
    <xf numFmtId="43" fontId="7" fillId="27" borderId="25" xfId="0" applyNumberFormat="1" applyFont="1" applyFill="1" applyBorder="1" applyAlignment="1">
      <alignment horizontal="center" vertical="center" wrapText="1"/>
    </xf>
    <xf numFmtId="43" fontId="7" fillId="27" borderId="25" xfId="28" applyNumberFormat="1" applyFont="1" applyFill="1" applyBorder="1" applyAlignment="1">
      <alignment horizontal="center" vertical="center" wrapText="1"/>
    </xf>
    <xf numFmtId="0" fontId="7" fillId="27" borderId="0" xfId="0" applyFont="1" applyFill="1" applyAlignment="1">
      <alignment vertical="center"/>
    </xf>
    <xf numFmtId="2" fontId="7" fillId="0" borderId="21" xfId="0" applyNumberFormat="1" applyFont="1" applyBorder="1" applyAlignment="1">
      <alignment vertical="center" wrapText="1"/>
    </xf>
    <xf numFmtId="43" fontId="7" fillId="0" borderId="32" xfId="28" applyNumberFormat="1" applyFont="1" applyBorder="1" applyAlignment="1">
      <alignment horizontal="center" vertical="center" wrapText="1"/>
    </xf>
    <xf numFmtId="43" fontId="7" fillId="0" borderId="33" xfId="0" applyNumberFormat="1" applyFont="1" applyBorder="1" applyAlignment="1">
      <alignment vertical="center" wrapText="1"/>
    </xf>
    <xf numFmtId="0" fontId="32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left" vertical="center" wrapText="1"/>
    </xf>
    <xf numFmtId="43" fontId="32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6" fontId="7" fillId="0" borderId="0" xfId="0" applyNumberFormat="1" applyFont="1" applyAlignment="1">
      <alignment horizontal="left" vertical="center" wrapText="1"/>
    </xf>
    <xf numFmtId="167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2" fontId="38" fillId="27" borderId="34" xfId="0" applyNumberFormat="1" applyFont="1" applyFill="1" applyBorder="1" applyAlignment="1">
      <alignment vertical="center" wrapText="1"/>
    </xf>
    <xf numFmtId="0" fontId="7" fillId="27" borderId="0" xfId="0" applyFont="1" applyFill="1" applyAlignment="1">
      <alignment horizontal="left" vertical="center"/>
    </xf>
    <xf numFmtId="2" fontId="37" fillId="0" borderId="35" xfId="0" applyNumberFormat="1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37" fillId="27" borderId="35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 wrapText="1"/>
    </xf>
    <xf numFmtId="166" fontId="37" fillId="0" borderId="0" xfId="0" applyNumberFormat="1" applyFont="1" applyAlignment="1">
      <alignment horizontal="left" vertical="center" wrapText="1"/>
    </xf>
    <xf numFmtId="167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3" fontId="7" fillId="27" borderId="20" xfId="0" applyNumberFormat="1" applyFont="1" applyFill="1" applyBorder="1" applyAlignment="1">
      <alignment horizontal="center" vertical="center" wrapText="1"/>
    </xf>
    <xf numFmtId="43" fontId="7" fillId="26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43" fontId="7" fillId="27" borderId="2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43" fontId="7" fillId="0" borderId="36" xfId="28" applyNumberFormat="1" applyFont="1" applyBorder="1" applyAlignment="1">
      <alignment horizontal="center" vertical="center" wrapText="1"/>
    </xf>
    <xf numFmtId="2" fontId="7" fillId="27" borderId="25" xfId="0" applyNumberFormat="1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164" fontId="7" fillId="27" borderId="25" xfId="0" applyNumberFormat="1" applyFont="1" applyFill="1" applyBorder="1" applyAlignment="1">
      <alignment horizontal="right" vertical="center" wrapText="1"/>
    </xf>
    <xf numFmtId="43" fontId="7" fillId="0" borderId="20" xfId="28" applyNumberFormat="1" applyFont="1" applyBorder="1" applyAlignment="1">
      <alignment horizontal="center" vertical="center" wrapText="1"/>
    </xf>
    <xf numFmtId="0" fontId="7" fillId="27" borderId="0" xfId="0" applyFont="1" applyFill="1" applyAlignment="1">
      <alignment vertical="center" wrapText="1"/>
    </xf>
    <xf numFmtId="0" fontId="32" fillId="27" borderId="27" xfId="0" applyFont="1" applyFill="1" applyBorder="1" applyAlignment="1">
      <alignment horizontal="left" vertical="center" wrapText="1"/>
    </xf>
    <xf numFmtId="0" fontId="32" fillId="27" borderId="20" xfId="0" applyFont="1" applyFill="1" applyBorder="1" applyAlignment="1">
      <alignment horizontal="center" vertical="center" wrapText="1"/>
    </xf>
    <xf numFmtId="43" fontId="32" fillId="27" borderId="20" xfId="0" applyNumberFormat="1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left" vertical="center" wrapText="1"/>
    </xf>
    <xf numFmtId="0" fontId="7" fillId="27" borderId="17" xfId="0" applyFont="1" applyFill="1" applyBorder="1" applyAlignment="1">
      <alignment horizontal="left" vertical="center" wrapText="1"/>
    </xf>
    <xf numFmtId="0" fontId="32" fillId="27" borderId="20" xfId="0" applyFont="1" applyFill="1" applyBorder="1" applyAlignment="1">
      <alignment horizontal="left" vertical="center" wrapText="1"/>
    </xf>
    <xf numFmtId="0" fontId="7" fillId="27" borderId="24" xfId="0" applyFont="1" applyFill="1" applyBorder="1" applyAlignment="1">
      <alignment horizontal="left" vertical="center" wrapText="1"/>
    </xf>
    <xf numFmtId="0" fontId="39" fillId="27" borderId="24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2" fontId="7" fillId="0" borderId="0" xfId="28" applyNumberFormat="1" applyFont="1" applyAlignment="1">
      <alignment vertical="center"/>
    </xf>
    <xf numFmtId="2" fontId="7" fillId="0" borderId="0" xfId="28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43" fontId="7" fillId="0" borderId="20" xfId="0" applyNumberFormat="1" applyFont="1" applyFill="1" applyBorder="1" applyAlignment="1">
      <alignment horizontal="center" vertical="center" wrapText="1"/>
    </xf>
    <xf numFmtId="43" fontId="7" fillId="0" borderId="32" xfId="28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43" fontId="7" fillId="0" borderId="33" xfId="0" applyNumberFormat="1" applyFont="1" applyFill="1" applyBorder="1" applyAlignment="1">
      <alignment vertical="center" wrapText="1"/>
    </xf>
    <xf numFmtId="43" fontId="7" fillId="0" borderId="25" xfId="0" applyNumberFormat="1" applyFont="1" applyFill="1" applyBorder="1" applyAlignment="1">
      <alignment horizontal="center" vertical="center" wrapText="1"/>
    </xf>
    <xf numFmtId="43" fontId="7" fillId="0" borderId="25" xfId="28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7" fillId="0" borderId="32" xfId="28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7" borderId="21" xfId="0" applyFont="1" applyFill="1" applyBorder="1" applyAlignment="1">
      <alignment horizontal="left" vertical="center" wrapText="1"/>
    </xf>
    <xf numFmtId="0" fontId="3" fillId="27" borderId="2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7" fillId="24" borderId="12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3" fontId="32" fillId="0" borderId="12" xfId="0" applyNumberFormat="1" applyFont="1" applyBorder="1" applyAlignment="1">
      <alignment horizontal="center" vertical="center"/>
    </xf>
    <xf numFmtId="165" fontId="32" fillId="0" borderId="38" xfId="0" applyNumberFormat="1" applyFont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right" vertical="center" wrapText="1"/>
    </xf>
    <xf numFmtId="0" fontId="32" fillId="0" borderId="37" xfId="0" applyFont="1" applyBorder="1" applyAlignment="1">
      <alignment horizontal="right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</cellXfs>
  <cellStyles count="7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cel Built-in Normal" xfId="29"/>
    <cellStyle name="Explanatory Text 2" xfId="30"/>
    <cellStyle name="Good" xfId="31" builtinId="26" customBuiltin="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abi" xfId="38"/>
    <cellStyle name="Lietojamais" xfId="39"/>
    <cellStyle name="Linked Cell 2" xfId="40"/>
    <cellStyle name="Neutral 2" xfId="41"/>
    <cellStyle name="Normal" xfId="0" builtinId="0"/>
    <cellStyle name="Normal 10" xfId="42"/>
    <cellStyle name="Normal 11" xfId="43"/>
    <cellStyle name="Normal 12" xfId="44"/>
    <cellStyle name="Normal 2" xfId="45"/>
    <cellStyle name="Normal 2 2" xfId="46"/>
    <cellStyle name="Normal 2 2 2" xfId="47"/>
    <cellStyle name="Normal 2 3" xfId="48"/>
    <cellStyle name="Normal 2 4" xfId="49"/>
    <cellStyle name="Normal 2_Vidus 5_VS_20120424" xfId="50"/>
    <cellStyle name="Normal 3" xfId="51"/>
    <cellStyle name="Normal 4" xfId="52"/>
    <cellStyle name="Normal 4 2" xfId="53"/>
    <cellStyle name="Normal 5" xfId="54"/>
    <cellStyle name="Normal 6" xfId="55"/>
    <cellStyle name="Normal 6 2" xfId="56"/>
    <cellStyle name="Normal 6_APJOMI CENAS korigeta Vidus iela tame (14.11.2013)" xfId="57"/>
    <cellStyle name="Normal 7" xfId="58"/>
    <cellStyle name="Normal 8" xfId="59"/>
    <cellStyle name="Normal 8 2" xfId="60"/>
    <cellStyle name="Normal 8_APJOMI CENAS korigeta Vidus iela tame (14.11.2013)" xfId="61"/>
    <cellStyle name="Normal 9" xfId="62"/>
    <cellStyle name="Note 2" xfId="63"/>
    <cellStyle name="Output 2" xfId="64"/>
    <cellStyle name="Parastais_Abora-Pasaka" xfId="65"/>
    <cellStyle name="Parasts 5" xfId="66"/>
    <cellStyle name="Percent 2" xfId="67"/>
    <cellStyle name="Percent 3" xfId="68"/>
    <cellStyle name="Percent 4" xfId="69"/>
    <cellStyle name="Style 1" xfId="70"/>
    <cellStyle name="Style 1 2" xfId="71"/>
    <cellStyle name="Title 2" xfId="72"/>
    <cellStyle name="Total 2" xfId="73"/>
    <cellStyle name="Warning Text 2" xfId="74"/>
    <cellStyle name="Обычный_2009-04-27_PED IESN" xfId="75"/>
    <cellStyle name="Стиль 1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100" zoomScaleSheetLayoutView="85" workbookViewId="0">
      <selection activeCell="T31" sqref="T31"/>
    </sheetView>
  </sheetViews>
  <sheetFormatPr defaultColWidth="11.28515625" defaultRowHeight="12.75"/>
  <cols>
    <col min="1" max="1" width="10.42578125" style="61" customWidth="1"/>
    <col min="2" max="2" width="70.85546875" style="61" customWidth="1"/>
    <col min="3" max="3" width="22.28515625" style="61" customWidth="1"/>
    <col min="4" max="5" width="11.28515625" style="62"/>
    <col min="6" max="6" width="14.5703125" style="62" bestFit="1" customWidth="1"/>
    <col min="7" max="16384" width="11.28515625" style="62"/>
  </cols>
  <sheetData>
    <row r="1" spans="1:4">
      <c r="C1" s="61" t="s">
        <v>6</v>
      </c>
    </row>
    <row r="2" spans="1:4">
      <c r="A2" s="191" t="s">
        <v>7</v>
      </c>
      <c r="B2" s="191"/>
      <c r="C2" s="191"/>
    </row>
    <row r="3" spans="1:4">
      <c r="A3" s="191" t="s">
        <v>8</v>
      </c>
      <c r="B3" s="191"/>
      <c r="C3" s="191"/>
    </row>
    <row r="4" spans="1:4">
      <c r="C4" s="61" t="s">
        <v>9</v>
      </c>
    </row>
    <row r="5" spans="1:4">
      <c r="A5" s="191" t="s">
        <v>36</v>
      </c>
      <c r="B5" s="191"/>
      <c r="C5" s="191"/>
    </row>
    <row r="6" spans="1:4">
      <c r="A6" s="63"/>
      <c r="B6" s="63"/>
      <c r="C6" s="63"/>
    </row>
    <row r="7" spans="1:4">
      <c r="A7" s="192" t="s">
        <v>29</v>
      </c>
      <c r="B7" s="192"/>
      <c r="C7" s="192"/>
    </row>
    <row r="8" spans="1:4">
      <c r="A8" s="64"/>
      <c r="B8" s="64"/>
      <c r="C8" s="64"/>
    </row>
    <row r="9" spans="1:4" ht="12.75" customHeight="1">
      <c r="A9" s="1" t="str">
        <f>'1.1 Demont.'!$A$4</f>
        <v>Būves nosaukums: Agroresursu un ekonomikas institūta ekonomikas pētniecības centra ēkas telpu vienkāršota atjaunošana</v>
      </c>
      <c r="B9" s="1"/>
      <c r="C9" s="1"/>
    </row>
    <row r="10" spans="1:4" ht="12.75" customHeight="1">
      <c r="A10" s="1" t="str">
        <f>'1.1 Demont.'!$A$5</f>
        <v>Objekta nosaukums: Agroresursu un ekonomikas institūta ekonomikas pētniecības centra ēkas telpu vienkāršota atjaunošana</v>
      </c>
      <c r="B10" s="1"/>
      <c r="C10" s="1"/>
    </row>
    <row r="11" spans="1:4">
      <c r="A11" s="1" t="str">
        <f>'1.1 Demont.'!$A$6</f>
        <v>Objekta adrese: Struktoru iela 14, Rīga</v>
      </c>
      <c r="B11" s="1"/>
      <c r="C11" s="1"/>
    </row>
    <row r="12" spans="1:4">
      <c r="A12" s="1" t="str">
        <f>'1.1 Demont.'!$A$7</f>
        <v xml:space="preserve">Pasūtījuma Nr.: </v>
      </c>
      <c r="B12" s="1"/>
      <c r="C12" s="1"/>
    </row>
    <row r="13" spans="1:4">
      <c r="A13" s="65"/>
    </row>
    <row r="14" spans="1:4">
      <c r="A14" s="65"/>
      <c r="C14" s="4" t="e">
        <f>#REF!</f>
        <v>#REF!</v>
      </c>
    </row>
    <row r="15" spans="1:4" s="68" customFormat="1" ht="36" customHeight="1">
      <c r="A15" s="66" t="s">
        <v>4</v>
      </c>
      <c r="B15" s="66" t="s">
        <v>10</v>
      </c>
      <c r="C15" s="66" t="s">
        <v>19</v>
      </c>
      <c r="D15" s="67"/>
    </row>
    <row r="16" spans="1:4" s="68" customFormat="1">
      <c r="A16" s="69">
        <v>1</v>
      </c>
      <c r="B16" s="70" t="str">
        <f>Kops.1!A3</f>
        <v>Vispārējie būvdarbi</v>
      </c>
      <c r="C16" s="71" t="e">
        <f>Kops.1!E29</f>
        <v>#VALUE!</v>
      </c>
    </row>
    <row r="17" spans="1:6" s="68" customFormat="1">
      <c r="A17" s="72">
        <v>2</v>
      </c>
      <c r="B17" s="73" t="str">
        <f>Kops.2!A3</f>
        <v>Iekšējie specializētie darbi</v>
      </c>
      <c r="C17" s="74" t="e">
        <f>Kops.2!E26</f>
        <v>#VALUE!</v>
      </c>
    </row>
    <row r="18" spans="1:6" s="68" customFormat="1">
      <c r="A18" s="75"/>
      <c r="B18" s="76" t="s">
        <v>0</v>
      </c>
      <c r="C18" s="77" t="e">
        <f>SUM(C16:C17)</f>
        <v>#VALUE!</v>
      </c>
      <c r="D18" s="78"/>
      <c r="E18" s="79"/>
    </row>
    <row r="19" spans="1:6" s="68" customFormat="1" ht="9" customHeight="1">
      <c r="A19" s="80"/>
      <c r="B19" s="81"/>
      <c r="C19" s="82"/>
    </row>
    <row r="20" spans="1:6" s="68" customFormat="1" ht="6.75" customHeight="1">
      <c r="A20" s="83"/>
      <c r="B20" s="84"/>
      <c r="C20" s="85"/>
    </row>
    <row r="21" spans="1:6" s="68" customFormat="1">
      <c r="A21" s="193" t="s">
        <v>11</v>
      </c>
      <c r="B21" s="193"/>
      <c r="C21" s="86" t="e">
        <f>ROUND(C18*0.21,2)</f>
        <v>#VALUE!</v>
      </c>
      <c r="F21" s="87"/>
    </row>
    <row r="22" spans="1:6" s="68" customFormat="1">
      <c r="A22" s="88"/>
      <c r="B22" s="88"/>
      <c r="C22" s="89"/>
    </row>
    <row r="23" spans="1:6" s="68" customFormat="1">
      <c r="A23" s="88"/>
      <c r="B23" s="88"/>
      <c r="C23" s="89"/>
    </row>
    <row r="24" spans="1:6" s="68" customFormat="1">
      <c r="A24" s="88"/>
      <c r="B24" s="88"/>
      <c r="C24" s="89"/>
    </row>
    <row r="25" spans="1:6" s="68" customFormat="1">
      <c r="A25" s="1" t="str">
        <f>'1.1 Demont.'!$A$32</f>
        <v xml:space="preserve">Sastādīja:  </v>
      </c>
      <c r="B25" s="67"/>
      <c r="C25" s="90"/>
    </row>
    <row r="26" spans="1:6">
      <c r="A26" s="1"/>
      <c r="C26" s="91"/>
      <c r="F26" s="92"/>
    </row>
    <row r="27" spans="1:6">
      <c r="A27" s="1"/>
    </row>
    <row r="28" spans="1:6" s="61" customFormat="1">
      <c r="A28" s="24"/>
      <c r="D28" s="62"/>
      <c r="E28" s="62"/>
      <c r="F28" s="62"/>
    </row>
    <row r="29" spans="1:6">
      <c r="A29" s="1" t="str">
        <f>'1.1 Demont.'!$A$36</f>
        <v xml:space="preserve">Pārbaudīja:  </v>
      </c>
    </row>
  </sheetData>
  <mergeCells count="5">
    <mergeCell ref="A2:C2"/>
    <mergeCell ref="A3:C3"/>
    <mergeCell ref="A5:C5"/>
    <mergeCell ref="A7:C7"/>
    <mergeCell ref="A21:B21"/>
  </mergeCells>
  <printOptions horizontalCentered="1"/>
  <pageMargins left="0.74803149606299202" right="0.74803149606299202" top="1.234251969" bottom="0.484251969" header="0.511811023622047" footer="0.511811023622047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2"/>
  <sheetViews>
    <sheetView view="pageBreakPreview" zoomScale="85" zoomScaleNormal="85" zoomScaleSheetLayoutView="85" workbookViewId="0">
      <selection activeCell="C26" sqref="C26"/>
    </sheetView>
  </sheetViews>
  <sheetFormatPr defaultRowHeight="12.75"/>
  <cols>
    <col min="1" max="1" width="5.7109375" style="103" customWidth="1"/>
    <col min="2" max="2" width="5.28515625" style="103" customWidth="1"/>
    <col min="3" max="3" width="29.42578125" style="103" customWidth="1"/>
    <col min="4" max="4" width="6.28515625" style="103" customWidth="1"/>
    <col min="5" max="5" width="7.85546875" style="103" customWidth="1"/>
    <col min="6" max="6" width="8.7109375" style="103" customWidth="1"/>
    <col min="7" max="7" width="9.85546875" style="103" customWidth="1"/>
    <col min="8" max="8" width="9.5703125" style="103" customWidth="1"/>
    <col min="9" max="9" width="10.28515625" style="103" customWidth="1"/>
    <col min="10" max="10" width="10.42578125" style="103" customWidth="1"/>
    <col min="11" max="11" width="10.28515625" style="103" customWidth="1"/>
    <col min="12" max="12" width="11" style="103" customWidth="1"/>
    <col min="13" max="13" width="11.140625" style="103" customWidth="1"/>
    <col min="14" max="14" width="11" style="103" customWidth="1"/>
    <col min="15" max="15" width="10.42578125" style="103" customWidth="1"/>
    <col min="16" max="16" width="10.7109375" style="103" customWidth="1"/>
    <col min="17" max="17" width="9.42578125" style="102" customWidth="1"/>
    <col min="18" max="18" width="9.140625" style="102"/>
    <col min="19" max="19" width="11" style="103" customWidth="1"/>
    <col min="20" max="16384" width="9.140625" style="103"/>
  </cols>
  <sheetData>
    <row r="1" spans="1:19">
      <c r="A1" s="215" t="s">
        <v>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01"/>
    </row>
    <row r="2" spans="1:19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9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9">
      <c r="A4" s="53" t="str">
        <f>'1.1 Demont.'!$A$4</f>
        <v>Būves nosaukums: Agroresursu un ekonomikas institūta ekonomikas pētniecības centra ēkas telpu vienkāršota atjaunošana</v>
      </c>
      <c r="B4" s="53"/>
      <c r="C4" s="102"/>
      <c r="D4" s="105"/>
      <c r="E4" s="105"/>
      <c r="F4" s="105"/>
      <c r="G4" s="105"/>
      <c r="H4" s="102"/>
      <c r="I4" s="102"/>
      <c r="J4" s="102"/>
      <c r="K4" s="102"/>
      <c r="L4" s="102"/>
      <c r="M4" s="102"/>
      <c r="N4" s="102"/>
      <c r="O4" s="102"/>
      <c r="P4" s="102"/>
    </row>
    <row r="5" spans="1:19">
      <c r="A5" s="53" t="str">
        <f>'1.1 Demont.'!$A$5</f>
        <v>Objekta nosaukums: Agroresursu un ekonomikas institūta ekonomikas pētniecības centra ēkas telpu vienkāršota atjaunošana</v>
      </c>
      <c r="B5" s="53"/>
      <c r="C5" s="102"/>
      <c r="D5" s="105"/>
      <c r="E5" s="105"/>
      <c r="F5" s="105"/>
      <c r="G5" s="105"/>
      <c r="H5" s="102"/>
      <c r="I5" s="102"/>
      <c r="J5" s="102"/>
      <c r="K5" s="102"/>
      <c r="L5" s="102"/>
      <c r="M5" s="102"/>
      <c r="N5" s="102"/>
      <c r="O5" s="102"/>
      <c r="P5" s="102"/>
    </row>
    <row r="6" spans="1:19">
      <c r="A6" s="53" t="str">
        <f>'1.1 Demont.'!$A$6</f>
        <v>Objekta adrese: Struktoru iela 14, Rīga</v>
      </c>
      <c r="B6" s="53"/>
      <c r="C6" s="102"/>
      <c r="D6" s="105"/>
      <c r="E6" s="105"/>
      <c r="F6" s="105"/>
      <c r="G6" s="105"/>
      <c r="H6" s="102"/>
      <c r="I6" s="102"/>
      <c r="J6" s="102"/>
      <c r="K6" s="102"/>
      <c r="L6" s="102"/>
      <c r="M6" s="102"/>
      <c r="N6" s="102"/>
      <c r="O6" s="102"/>
      <c r="P6" s="102"/>
    </row>
    <row r="7" spans="1:19">
      <c r="A7" s="53" t="str">
        <f>'1.1 Demont.'!$A$7</f>
        <v xml:space="preserve">Pasūtījuma Nr.: </v>
      </c>
      <c r="B7" s="53"/>
      <c r="C7" s="102"/>
      <c r="D7" s="105"/>
      <c r="E7" s="105"/>
      <c r="F7" s="105"/>
      <c r="G7" s="105"/>
      <c r="H7" s="102"/>
      <c r="I7" s="102"/>
      <c r="J7" s="102"/>
      <c r="K7" s="102"/>
      <c r="L7" s="102"/>
      <c r="M7" s="102"/>
      <c r="N7" s="102"/>
      <c r="O7" s="102"/>
      <c r="P7" s="102"/>
    </row>
    <row r="8" spans="1:19">
      <c r="A8" s="53"/>
      <c r="B8" s="53"/>
      <c r="C8" s="102"/>
      <c r="D8" s="105"/>
      <c r="E8" s="105"/>
      <c r="F8" s="105"/>
      <c r="G8" s="105"/>
      <c r="H8" s="102"/>
      <c r="I8" s="102"/>
      <c r="J8" s="102"/>
      <c r="K8" s="102"/>
      <c r="L8" s="102"/>
      <c r="M8" s="102"/>
      <c r="N8" s="102"/>
      <c r="O8" s="102"/>
      <c r="P8" s="102"/>
    </row>
    <row r="9" spans="1:19">
      <c r="A9" s="103">
        <f>'1.1 Demont.'!$A$9</f>
        <v>0</v>
      </c>
      <c r="C9" s="53"/>
      <c r="D9" s="105"/>
      <c r="H9" s="102"/>
      <c r="I9" s="102"/>
      <c r="J9" s="102"/>
      <c r="K9" s="53"/>
      <c r="L9" s="53"/>
      <c r="M9" s="217" t="s">
        <v>21</v>
      </c>
      <c r="N9" s="217"/>
      <c r="O9" s="218">
        <f>P31</f>
        <v>0</v>
      </c>
      <c r="P9" s="219"/>
    </row>
    <row r="10" spans="1:19">
      <c r="C10" s="53"/>
      <c r="D10" s="105"/>
      <c r="H10" s="102"/>
      <c r="I10" s="102"/>
      <c r="J10" s="102"/>
      <c r="K10" s="53"/>
      <c r="L10" s="53"/>
      <c r="M10" s="105"/>
      <c r="N10" s="105"/>
      <c r="O10" s="106"/>
      <c r="P10" s="107"/>
    </row>
    <row r="11" spans="1:19">
      <c r="A11" s="53"/>
      <c r="B11" s="53"/>
      <c r="C11" s="53"/>
      <c r="D11" s="102"/>
      <c r="P11" s="105" t="e">
        <f>Kops.1!$I$15</f>
        <v>#REF!</v>
      </c>
    </row>
    <row r="12" spans="1:19" ht="12.75" customHeight="1">
      <c r="A12" s="220" t="s">
        <v>4</v>
      </c>
      <c r="B12" s="220" t="s">
        <v>25</v>
      </c>
      <c r="C12" s="225" t="s">
        <v>43</v>
      </c>
      <c r="D12" s="220" t="s">
        <v>1</v>
      </c>
      <c r="E12" s="222" t="s">
        <v>2</v>
      </c>
      <c r="F12" s="212" t="s">
        <v>5</v>
      </c>
      <c r="G12" s="213"/>
      <c r="H12" s="213"/>
      <c r="I12" s="213"/>
      <c r="J12" s="213"/>
      <c r="K12" s="214"/>
      <c r="L12" s="212" t="s">
        <v>3</v>
      </c>
      <c r="M12" s="213"/>
      <c r="N12" s="213"/>
      <c r="O12" s="213"/>
      <c r="P12" s="214"/>
    </row>
    <row r="13" spans="1:19" ht="49.5" customHeight="1">
      <c r="A13" s="221"/>
      <c r="B13" s="221"/>
      <c r="C13" s="227"/>
      <c r="D13" s="221"/>
      <c r="E13" s="222"/>
      <c r="F13" s="108" t="s">
        <v>26</v>
      </c>
      <c r="G13" s="108" t="s">
        <v>27</v>
      </c>
      <c r="H13" s="108" t="s">
        <v>39</v>
      </c>
      <c r="I13" s="108" t="s">
        <v>40</v>
      </c>
      <c r="J13" s="108" t="s">
        <v>41</v>
      </c>
      <c r="K13" s="108" t="s">
        <v>44</v>
      </c>
      <c r="L13" s="108" t="s">
        <v>28</v>
      </c>
      <c r="M13" s="108" t="s">
        <v>39</v>
      </c>
      <c r="N13" s="108" t="s">
        <v>40</v>
      </c>
      <c r="O13" s="108" t="s">
        <v>41</v>
      </c>
      <c r="P13" s="108" t="s">
        <v>45</v>
      </c>
    </row>
    <row r="14" spans="1:19">
      <c r="A14" s="109"/>
      <c r="B14" s="109"/>
      <c r="C14" s="110"/>
      <c r="D14" s="111"/>
      <c r="E14" s="112"/>
      <c r="F14" s="112"/>
      <c r="G14" s="112"/>
      <c r="H14" s="97"/>
      <c r="I14" s="97"/>
      <c r="J14" s="97"/>
      <c r="K14" s="113">
        <f>ROUND(H14+I14+J14,2)</f>
        <v>0</v>
      </c>
      <c r="L14" s="113">
        <f>ROUND(F14*E14,2)</f>
        <v>0</v>
      </c>
      <c r="M14" s="114">
        <f>ROUND(H14*E14,2)</f>
        <v>0</v>
      </c>
      <c r="N14" s="114">
        <f>ROUND(I14*E14,2)</f>
        <v>0</v>
      </c>
      <c r="O14" s="114">
        <f>ROUND(J14*E14,2)</f>
        <v>0</v>
      </c>
      <c r="P14" s="113">
        <f>ROUND(M14+N14+O14,2)</f>
        <v>0</v>
      </c>
    </row>
    <row r="15" spans="1:19" s="124" customFormat="1" ht="25.5">
      <c r="A15" s="115">
        <v>1</v>
      </c>
      <c r="B15" s="116" t="s">
        <v>99</v>
      </c>
      <c r="C15" s="117" t="s">
        <v>173</v>
      </c>
      <c r="D15" s="118" t="s">
        <v>123</v>
      </c>
      <c r="E15" s="119">
        <v>1</v>
      </c>
      <c r="F15" s="119"/>
      <c r="G15" s="120"/>
      <c r="H15" s="121">
        <f t="shared" ref="H15:H30" si="0">ROUND(G15*F15,2)</f>
        <v>0</v>
      </c>
      <c r="I15" s="121"/>
      <c r="J15" s="121"/>
      <c r="K15" s="122">
        <f>ROUND(H15+I15+J15,2)</f>
        <v>0</v>
      </c>
      <c r="L15" s="113">
        <f>ROUND(F15*E15,2)</f>
        <v>0</v>
      </c>
      <c r="M15" s="123">
        <f>ROUND(H15*E15,2)</f>
        <v>0</v>
      </c>
      <c r="N15" s="123">
        <f>ROUND(I15*E15,2)</f>
        <v>0</v>
      </c>
      <c r="O15" s="123">
        <f>ROUND(J15*E15,2)</f>
        <v>0</v>
      </c>
      <c r="P15" s="122">
        <f>ROUND(M15+N15+O15,2)</f>
        <v>0</v>
      </c>
      <c r="Q15" s="102"/>
      <c r="R15" s="102"/>
      <c r="S15" s="102"/>
    </row>
    <row r="16" spans="1:19" ht="38.25">
      <c r="A16" s="115">
        <v>2</v>
      </c>
      <c r="B16" s="116" t="s">
        <v>99</v>
      </c>
      <c r="C16" s="125" t="s">
        <v>171</v>
      </c>
      <c r="D16" s="118" t="s">
        <v>139</v>
      </c>
      <c r="E16" s="126">
        <v>12</v>
      </c>
      <c r="F16" s="119"/>
      <c r="G16" s="120"/>
      <c r="H16" s="121">
        <f t="shared" si="0"/>
        <v>0</v>
      </c>
      <c r="I16" s="127"/>
      <c r="J16" s="121"/>
      <c r="K16" s="122">
        <f t="shared" ref="K16:K29" si="1">ROUND(H16+I16+J16,2)</f>
        <v>0</v>
      </c>
      <c r="L16" s="113">
        <f t="shared" ref="L16:L28" si="2">ROUND(F16*E16,2)</f>
        <v>0</v>
      </c>
      <c r="M16" s="123">
        <f t="shared" ref="M16:M29" si="3">ROUND(H16*E16,2)</f>
        <v>0</v>
      </c>
      <c r="N16" s="123">
        <f t="shared" ref="N16:N29" si="4">ROUND(I16*E16,2)</f>
        <v>0</v>
      </c>
      <c r="O16" s="123">
        <f t="shared" ref="O16:O29" si="5">ROUND(J16*E16,2)</f>
        <v>0</v>
      </c>
      <c r="P16" s="122">
        <f t="shared" ref="P16:P29" si="6">ROUND(M16+N16+O16,2)</f>
        <v>0</v>
      </c>
      <c r="S16" s="102"/>
    </row>
    <row r="17" spans="1:19" ht="25.5">
      <c r="A17" s="115">
        <v>3</v>
      </c>
      <c r="B17" s="116" t="s">
        <v>99</v>
      </c>
      <c r="C17" s="125" t="s">
        <v>176</v>
      </c>
      <c r="D17" s="118" t="s">
        <v>139</v>
      </c>
      <c r="E17" s="126">
        <v>15</v>
      </c>
      <c r="F17" s="119"/>
      <c r="G17" s="120"/>
      <c r="H17" s="121">
        <f t="shared" si="0"/>
        <v>0</v>
      </c>
      <c r="I17" s="127"/>
      <c r="J17" s="121"/>
      <c r="K17" s="122">
        <f t="shared" ref="K17:K22" si="7">ROUND(H17+I17+J17,2)</f>
        <v>0</v>
      </c>
      <c r="L17" s="113">
        <f t="shared" ref="L17:L22" si="8">ROUND(F17*E17,2)</f>
        <v>0</v>
      </c>
      <c r="M17" s="123">
        <f t="shared" ref="M17:M22" si="9">ROUND(H17*E17,2)</f>
        <v>0</v>
      </c>
      <c r="N17" s="123">
        <f t="shared" ref="N17:N22" si="10">ROUND(I17*E17,2)</f>
        <v>0</v>
      </c>
      <c r="O17" s="123">
        <f t="shared" ref="O17:O22" si="11">ROUND(J17*E17,2)</f>
        <v>0</v>
      </c>
      <c r="P17" s="122">
        <f t="shared" ref="P17:P22" si="12">ROUND(M17+N17+O17,2)</f>
        <v>0</v>
      </c>
      <c r="S17" s="102"/>
    </row>
    <row r="18" spans="1:19" ht="25.5">
      <c r="A18" s="115">
        <v>4</v>
      </c>
      <c r="B18" s="116" t="s">
        <v>99</v>
      </c>
      <c r="C18" s="125" t="s">
        <v>172</v>
      </c>
      <c r="D18" s="118" t="s">
        <v>123</v>
      </c>
      <c r="E18" s="126">
        <v>1</v>
      </c>
      <c r="F18" s="119"/>
      <c r="G18" s="120"/>
      <c r="H18" s="121">
        <f t="shared" si="0"/>
        <v>0</v>
      </c>
      <c r="I18" s="127"/>
      <c r="J18" s="121"/>
      <c r="K18" s="122">
        <f t="shared" si="7"/>
        <v>0</v>
      </c>
      <c r="L18" s="113">
        <f t="shared" si="8"/>
        <v>0</v>
      </c>
      <c r="M18" s="123">
        <f t="shared" si="9"/>
        <v>0</v>
      </c>
      <c r="N18" s="123">
        <f t="shared" si="10"/>
        <v>0</v>
      </c>
      <c r="O18" s="123">
        <f t="shared" si="11"/>
        <v>0</v>
      </c>
      <c r="P18" s="122">
        <f t="shared" si="12"/>
        <v>0</v>
      </c>
      <c r="S18" s="102"/>
    </row>
    <row r="19" spans="1:19" ht="38.25">
      <c r="A19" s="115">
        <v>5</v>
      </c>
      <c r="B19" s="116" t="s">
        <v>99</v>
      </c>
      <c r="C19" s="125" t="s">
        <v>154</v>
      </c>
      <c r="D19" s="118" t="s">
        <v>123</v>
      </c>
      <c r="E19" s="126">
        <v>21</v>
      </c>
      <c r="F19" s="119"/>
      <c r="G19" s="120"/>
      <c r="H19" s="121">
        <f t="shared" si="0"/>
        <v>0</v>
      </c>
      <c r="I19" s="127"/>
      <c r="J19" s="121"/>
      <c r="K19" s="122">
        <f t="shared" si="7"/>
        <v>0</v>
      </c>
      <c r="L19" s="113">
        <f t="shared" si="8"/>
        <v>0</v>
      </c>
      <c r="M19" s="123">
        <f t="shared" si="9"/>
        <v>0</v>
      </c>
      <c r="N19" s="123">
        <f t="shared" si="10"/>
        <v>0</v>
      </c>
      <c r="O19" s="123">
        <f t="shared" si="11"/>
        <v>0</v>
      </c>
      <c r="P19" s="122">
        <f t="shared" si="12"/>
        <v>0</v>
      </c>
      <c r="S19" s="102"/>
    </row>
    <row r="20" spans="1:19">
      <c r="A20" s="115">
        <v>6</v>
      </c>
      <c r="B20" s="116" t="s">
        <v>99</v>
      </c>
      <c r="C20" s="125" t="s">
        <v>164</v>
      </c>
      <c r="D20" s="118" t="s">
        <v>123</v>
      </c>
      <c r="E20" s="126">
        <v>5</v>
      </c>
      <c r="F20" s="119"/>
      <c r="G20" s="120"/>
      <c r="H20" s="121">
        <f t="shared" si="0"/>
        <v>0</v>
      </c>
      <c r="I20" s="127"/>
      <c r="J20" s="121"/>
      <c r="K20" s="122">
        <f t="shared" si="7"/>
        <v>0</v>
      </c>
      <c r="L20" s="113">
        <f t="shared" si="8"/>
        <v>0</v>
      </c>
      <c r="M20" s="123">
        <f t="shared" si="9"/>
        <v>0</v>
      </c>
      <c r="N20" s="123">
        <f t="shared" si="10"/>
        <v>0</v>
      </c>
      <c r="O20" s="123">
        <f t="shared" si="11"/>
        <v>0</v>
      </c>
      <c r="P20" s="122">
        <f t="shared" si="12"/>
        <v>0</v>
      </c>
      <c r="S20" s="102"/>
    </row>
    <row r="21" spans="1:19">
      <c r="A21" s="115">
        <v>7</v>
      </c>
      <c r="B21" s="116" t="s">
        <v>99</v>
      </c>
      <c r="C21" s="125" t="s">
        <v>165</v>
      </c>
      <c r="D21" s="118" t="s">
        <v>123</v>
      </c>
      <c r="E21" s="126">
        <v>1</v>
      </c>
      <c r="F21" s="119"/>
      <c r="G21" s="120"/>
      <c r="H21" s="121">
        <f t="shared" si="0"/>
        <v>0</v>
      </c>
      <c r="I21" s="127"/>
      <c r="J21" s="121"/>
      <c r="K21" s="122">
        <f t="shared" si="7"/>
        <v>0</v>
      </c>
      <c r="L21" s="113">
        <f t="shared" si="8"/>
        <v>0</v>
      </c>
      <c r="M21" s="123">
        <f t="shared" si="9"/>
        <v>0</v>
      </c>
      <c r="N21" s="123">
        <f t="shared" si="10"/>
        <v>0</v>
      </c>
      <c r="O21" s="123">
        <f t="shared" si="11"/>
        <v>0</v>
      </c>
      <c r="P21" s="122">
        <f t="shared" si="12"/>
        <v>0</v>
      </c>
      <c r="S21" s="102"/>
    </row>
    <row r="22" spans="1:19">
      <c r="A22" s="115">
        <v>8</v>
      </c>
      <c r="B22" s="116" t="s">
        <v>99</v>
      </c>
      <c r="C22" s="125" t="s">
        <v>166</v>
      </c>
      <c r="D22" s="118" t="s">
        <v>123</v>
      </c>
      <c r="E22" s="126">
        <v>2</v>
      </c>
      <c r="F22" s="119"/>
      <c r="G22" s="120"/>
      <c r="H22" s="121">
        <f t="shared" si="0"/>
        <v>0</v>
      </c>
      <c r="I22" s="127"/>
      <c r="J22" s="121"/>
      <c r="K22" s="122">
        <f t="shared" si="7"/>
        <v>0</v>
      </c>
      <c r="L22" s="113">
        <f t="shared" si="8"/>
        <v>0</v>
      </c>
      <c r="M22" s="123">
        <f t="shared" si="9"/>
        <v>0</v>
      </c>
      <c r="N22" s="123">
        <f t="shared" si="10"/>
        <v>0</v>
      </c>
      <c r="O22" s="123">
        <f t="shared" si="11"/>
        <v>0</v>
      </c>
      <c r="P22" s="122">
        <f t="shared" si="12"/>
        <v>0</v>
      </c>
      <c r="S22" s="102"/>
    </row>
    <row r="23" spans="1:19" ht="25.5">
      <c r="A23" s="115">
        <v>9</v>
      </c>
      <c r="B23" s="116" t="s">
        <v>99</v>
      </c>
      <c r="C23" s="125" t="s">
        <v>167</v>
      </c>
      <c r="D23" s="118" t="s">
        <v>123</v>
      </c>
      <c r="E23" s="126">
        <v>1</v>
      </c>
      <c r="F23" s="119"/>
      <c r="G23" s="120"/>
      <c r="H23" s="121">
        <f t="shared" si="0"/>
        <v>0</v>
      </c>
      <c r="I23" s="127"/>
      <c r="J23" s="121"/>
      <c r="K23" s="122">
        <f t="shared" si="1"/>
        <v>0</v>
      </c>
      <c r="L23" s="113">
        <f t="shared" si="2"/>
        <v>0</v>
      </c>
      <c r="M23" s="123">
        <f t="shared" si="3"/>
        <v>0</v>
      </c>
      <c r="N23" s="123">
        <f t="shared" si="4"/>
        <v>0</v>
      </c>
      <c r="O23" s="123">
        <f t="shared" si="5"/>
        <v>0</v>
      </c>
      <c r="P23" s="122">
        <f t="shared" si="6"/>
        <v>0</v>
      </c>
      <c r="S23" s="102"/>
    </row>
    <row r="24" spans="1:19" ht="25.5">
      <c r="A24" s="115">
        <v>10</v>
      </c>
      <c r="B24" s="116" t="s">
        <v>99</v>
      </c>
      <c r="C24" s="125" t="s">
        <v>168</v>
      </c>
      <c r="D24" s="118" t="s">
        <v>123</v>
      </c>
      <c r="E24" s="126">
        <v>1</v>
      </c>
      <c r="F24" s="119"/>
      <c r="G24" s="120"/>
      <c r="H24" s="121">
        <f t="shared" si="0"/>
        <v>0</v>
      </c>
      <c r="I24" s="127"/>
      <c r="J24" s="121"/>
      <c r="K24" s="122">
        <f t="shared" si="1"/>
        <v>0</v>
      </c>
      <c r="L24" s="113">
        <f t="shared" si="2"/>
        <v>0</v>
      </c>
      <c r="M24" s="123">
        <f t="shared" si="3"/>
        <v>0</v>
      </c>
      <c r="N24" s="123">
        <f t="shared" si="4"/>
        <v>0</v>
      </c>
      <c r="O24" s="123">
        <f t="shared" si="5"/>
        <v>0</v>
      </c>
      <c r="P24" s="122">
        <f t="shared" si="6"/>
        <v>0</v>
      </c>
      <c r="S24" s="102"/>
    </row>
    <row r="25" spans="1:19">
      <c r="A25" s="115">
        <v>11</v>
      </c>
      <c r="B25" s="116" t="s">
        <v>99</v>
      </c>
      <c r="C25" s="125" t="s">
        <v>169</v>
      </c>
      <c r="D25" s="118" t="s">
        <v>123</v>
      </c>
      <c r="E25" s="126">
        <v>2</v>
      </c>
      <c r="F25" s="119"/>
      <c r="G25" s="120"/>
      <c r="H25" s="121">
        <f t="shared" si="0"/>
        <v>0</v>
      </c>
      <c r="I25" s="127"/>
      <c r="J25" s="121"/>
      <c r="K25" s="122">
        <f t="shared" si="1"/>
        <v>0</v>
      </c>
      <c r="L25" s="113">
        <f t="shared" si="2"/>
        <v>0</v>
      </c>
      <c r="M25" s="123">
        <f t="shared" si="3"/>
        <v>0</v>
      </c>
      <c r="N25" s="123">
        <f t="shared" si="4"/>
        <v>0</v>
      </c>
      <c r="O25" s="123">
        <f t="shared" si="5"/>
        <v>0</v>
      </c>
      <c r="P25" s="122">
        <f t="shared" si="6"/>
        <v>0</v>
      </c>
      <c r="S25" s="102"/>
    </row>
    <row r="26" spans="1:19" ht="25.5">
      <c r="A26" s="115">
        <v>12</v>
      </c>
      <c r="B26" s="116" t="s">
        <v>99</v>
      </c>
      <c r="C26" s="125" t="s">
        <v>170</v>
      </c>
      <c r="D26" s="118" t="s">
        <v>123</v>
      </c>
      <c r="E26" s="126">
        <v>2</v>
      </c>
      <c r="F26" s="119"/>
      <c r="G26" s="120"/>
      <c r="H26" s="121">
        <f t="shared" si="0"/>
        <v>0</v>
      </c>
      <c r="I26" s="127"/>
      <c r="J26" s="121"/>
      <c r="K26" s="122">
        <f t="shared" si="1"/>
        <v>0</v>
      </c>
      <c r="L26" s="113">
        <f t="shared" si="2"/>
        <v>0</v>
      </c>
      <c r="M26" s="123">
        <f t="shared" si="3"/>
        <v>0</v>
      </c>
      <c r="N26" s="123">
        <f t="shared" si="4"/>
        <v>0</v>
      </c>
      <c r="O26" s="123">
        <f t="shared" si="5"/>
        <v>0</v>
      </c>
      <c r="P26" s="122">
        <f t="shared" si="6"/>
        <v>0</v>
      </c>
      <c r="S26" s="102"/>
    </row>
    <row r="27" spans="1:19" ht="25.5">
      <c r="A27" s="115">
        <v>13</v>
      </c>
      <c r="B27" s="116" t="s">
        <v>99</v>
      </c>
      <c r="C27" s="125" t="s">
        <v>175</v>
      </c>
      <c r="D27" s="118" t="s">
        <v>123</v>
      </c>
      <c r="E27" s="126">
        <v>1</v>
      </c>
      <c r="F27" s="119"/>
      <c r="G27" s="120"/>
      <c r="H27" s="121">
        <f t="shared" si="0"/>
        <v>0</v>
      </c>
      <c r="I27" s="127"/>
      <c r="J27" s="121"/>
      <c r="K27" s="122">
        <f t="shared" si="1"/>
        <v>0</v>
      </c>
      <c r="L27" s="113">
        <f t="shared" si="2"/>
        <v>0</v>
      </c>
      <c r="M27" s="123">
        <f t="shared" si="3"/>
        <v>0</v>
      </c>
      <c r="N27" s="123">
        <f t="shared" si="4"/>
        <v>0</v>
      </c>
      <c r="O27" s="123">
        <f t="shared" si="5"/>
        <v>0</v>
      </c>
      <c r="P27" s="122">
        <f t="shared" si="6"/>
        <v>0</v>
      </c>
      <c r="S27" s="102"/>
    </row>
    <row r="28" spans="1:19" ht="38.25">
      <c r="A28" s="115">
        <v>14</v>
      </c>
      <c r="B28" s="116" t="s">
        <v>99</v>
      </c>
      <c r="C28" s="125" t="s">
        <v>160</v>
      </c>
      <c r="D28" s="118" t="s">
        <v>161</v>
      </c>
      <c r="E28" s="126">
        <v>1</v>
      </c>
      <c r="F28" s="119"/>
      <c r="G28" s="120"/>
      <c r="H28" s="121">
        <f t="shared" si="0"/>
        <v>0</v>
      </c>
      <c r="I28" s="127"/>
      <c r="J28" s="121"/>
      <c r="K28" s="122">
        <f t="shared" si="1"/>
        <v>0</v>
      </c>
      <c r="L28" s="113">
        <f t="shared" si="2"/>
        <v>0</v>
      </c>
      <c r="M28" s="123">
        <f t="shared" si="3"/>
        <v>0</v>
      </c>
      <c r="N28" s="123">
        <f t="shared" si="4"/>
        <v>0</v>
      </c>
      <c r="O28" s="123">
        <f t="shared" si="5"/>
        <v>0</v>
      </c>
      <c r="P28" s="122">
        <f t="shared" si="6"/>
        <v>0</v>
      </c>
      <c r="S28" s="102"/>
    </row>
    <row r="29" spans="1:19" ht="76.5">
      <c r="A29" s="115">
        <v>15</v>
      </c>
      <c r="B29" s="116" t="s">
        <v>99</v>
      </c>
      <c r="C29" s="125" t="s">
        <v>174</v>
      </c>
      <c r="D29" s="118" t="s">
        <v>161</v>
      </c>
      <c r="E29" s="126">
        <v>1</v>
      </c>
      <c r="F29" s="119"/>
      <c r="G29" s="120"/>
      <c r="H29" s="121">
        <f t="shared" si="0"/>
        <v>0</v>
      </c>
      <c r="I29" s="127"/>
      <c r="J29" s="121"/>
      <c r="K29" s="122">
        <f t="shared" si="1"/>
        <v>0</v>
      </c>
      <c r="L29" s="113">
        <f>ROUND(F29*E29,2)</f>
        <v>0</v>
      </c>
      <c r="M29" s="123">
        <f t="shared" si="3"/>
        <v>0</v>
      </c>
      <c r="N29" s="123">
        <f t="shared" si="4"/>
        <v>0</v>
      </c>
      <c r="O29" s="123">
        <f t="shared" si="5"/>
        <v>0</v>
      </c>
      <c r="P29" s="122">
        <f t="shared" si="6"/>
        <v>0</v>
      </c>
      <c r="S29" s="102"/>
    </row>
    <row r="30" spans="1:19" ht="51">
      <c r="A30" s="109">
        <v>16</v>
      </c>
      <c r="B30" s="109" t="s">
        <v>182</v>
      </c>
      <c r="C30" s="125" t="s">
        <v>183</v>
      </c>
      <c r="D30" s="96" t="s">
        <v>161</v>
      </c>
      <c r="E30" s="126">
        <v>1</v>
      </c>
      <c r="F30" s="97"/>
      <c r="G30" s="97"/>
      <c r="H30" s="121">
        <f t="shared" si="0"/>
        <v>0</v>
      </c>
      <c r="I30" s="97"/>
      <c r="J30" s="97"/>
      <c r="K30" s="113">
        <f>ROUND(H30+I30+J30,2)</f>
        <v>0</v>
      </c>
      <c r="L30" s="113">
        <f>ROUND(F30*E30,2)</f>
        <v>0</v>
      </c>
      <c r="M30" s="114">
        <f>ROUND(H30*E30,2)</f>
        <v>0</v>
      </c>
      <c r="N30" s="114">
        <f>ROUND(I30*E30,2)</f>
        <v>0</v>
      </c>
      <c r="O30" s="114">
        <f>ROUND(J30*E30,2)</f>
        <v>0</v>
      </c>
      <c r="P30" s="113">
        <f>ROUND(M30+N30+O30,2)</f>
        <v>0</v>
      </c>
    </row>
    <row r="31" spans="1:19" ht="38.25">
      <c r="A31" s="129"/>
      <c r="B31" s="129"/>
      <c r="C31" s="98" t="s">
        <v>47</v>
      </c>
      <c r="D31" s="130"/>
      <c r="E31" s="131"/>
      <c r="F31" s="131"/>
      <c r="G31" s="131"/>
      <c r="H31" s="131"/>
      <c r="I31" s="131"/>
      <c r="J31" s="131"/>
      <c r="K31" s="132"/>
      <c r="L31" s="132">
        <f>SUM(L14:L30)</f>
        <v>0</v>
      </c>
      <c r="M31" s="132">
        <f>SUM(M14:M30)</f>
        <v>0</v>
      </c>
      <c r="N31" s="132">
        <f>SUM(N14:N30)</f>
        <v>0</v>
      </c>
      <c r="O31" s="132">
        <f>SUM(O14:O30)</f>
        <v>0</v>
      </c>
      <c r="P31" s="132">
        <f>SUM(P14:P30)</f>
        <v>0</v>
      </c>
    </row>
    <row r="32" spans="1:19" s="133" customFormat="1">
      <c r="A32" s="99"/>
      <c r="B32" s="99"/>
      <c r="C32" s="100"/>
    </row>
    <row r="33" spans="1:18" s="133" customFormat="1">
      <c r="A33" s="54"/>
      <c r="B33" s="53"/>
      <c r="C33" s="100"/>
    </row>
    <row r="34" spans="1:18" s="133" customFormat="1">
      <c r="A34" s="99"/>
      <c r="B34" s="99"/>
      <c r="C34" s="100"/>
    </row>
    <row r="35" spans="1:18" s="133" customFormat="1">
      <c r="A35" s="53" t="str">
        <f>'1.1 Demont.'!$A$32</f>
        <v xml:space="preserve">Sastādīja:  </v>
      </c>
      <c r="B35" s="54"/>
      <c r="C35" s="134"/>
    </row>
    <row r="36" spans="1:18">
      <c r="A36" s="53"/>
      <c r="B36" s="102"/>
      <c r="C36" s="135"/>
      <c r="F36" s="136"/>
      <c r="Q36" s="103"/>
      <c r="R36" s="103"/>
    </row>
    <row r="37" spans="1:18">
      <c r="A37" s="53"/>
      <c r="B37" s="102"/>
      <c r="C37" s="102"/>
      <c r="Q37" s="103"/>
      <c r="R37" s="103"/>
    </row>
    <row r="38" spans="1:18" s="102" customFormat="1">
      <c r="A38" s="137"/>
      <c r="D38" s="103"/>
      <c r="E38" s="103"/>
      <c r="F38" s="103"/>
    </row>
    <row r="39" spans="1:18">
      <c r="A39" s="53" t="str">
        <f>'1.1 Demont.'!$A$36</f>
        <v xml:space="preserve">Pārbaudīja:  </v>
      </c>
      <c r="B39" s="102"/>
      <c r="C39" s="102"/>
      <c r="Q39" s="103"/>
      <c r="R39" s="103"/>
    </row>
    <row r="40" spans="1:18">
      <c r="A40" s="102"/>
      <c r="B40" s="102"/>
      <c r="C40" s="102"/>
      <c r="Q40" s="103"/>
      <c r="R40" s="103"/>
    </row>
    <row r="41" spans="1:18">
      <c r="A41" s="102"/>
      <c r="B41" s="102"/>
      <c r="C41" s="102"/>
      <c r="Q41" s="103"/>
      <c r="R41" s="103"/>
    </row>
    <row r="42" spans="1:18">
      <c r="A42" s="102"/>
      <c r="B42" s="102"/>
      <c r="C42" s="102"/>
      <c r="Q42" s="103"/>
      <c r="R42" s="103"/>
    </row>
  </sheetData>
  <mergeCells count="11">
    <mergeCell ref="F12:K12"/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</mergeCells>
  <printOptions horizontalCentered="1"/>
  <pageMargins left="0.74803149606299202" right="0.74803149606299202" top="1.3149606300000001" bottom="0.60433070899999997" header="0.43307086614173201" footer="0.23622047244094499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J51"/>
  <sheetViews>
    <sheetView view="pageBreakPreview" topLeftCell="A7" zoomScale="85" zoomScaleNormal="100" zoomScaleSheetLayoutView="85" workbookViewId="0">
      <selection activeCell="H50" sqref="H50"/>
    </sheetView>
  </sheetViews>
  <sheetFormatPr defaultColWidth="11.28515625" defaultRowHeight="12.75"/>
  <cols>
    <col min="1" max="2" width="6.5703125" style="2" customWidth="1"/>
    <col min="3" max="3" width="32.85546875" style="2" customWidth="1"/>
    <col min="4" max="4" width="8.85546875" style="2" customWidth="1"/>
    <col min="5" max="5" width="19.28515625" style="2" customWidth="1"/>
    <col min="6" max="7" width="22" style="2" customWidth="1"/>
    <col min="8" max="9" width="17.85546875" style="2" customWidth="1"/>
    <col min="10" max="16384" width="11.28515625" style="2"/>
  </cols>
  <sheetData>
    <row r="2" spans="1:10" ht="15">
      <c r="A2" s="194" t="s">
        <v>37</v>
      </c>
      <c r="B2" s="194"/>
      <c r="C2" s="194"/>
      <c r="D2" s="194"/>
      <c r="E2" s="194"/>
      <c r="F2" s="194"/>
      <c r="G2" s="194"/>
      <c r="H2" s="194"/>
      <c r="I2" s="194"/>
    </row>
    <row r="3" spans="1:10" ht="15">
      <c r="A3" s="194" t="s">
        <v>50</v>
      </c>
      <c r="B3" s="194"/>
      <c r="C3" s="194"/>
      <c r="D3" s="194"/>
      <c r="E3" s="194"/>
      <c r="F3" s="194"/>
      <c r="G3" s="194"/>
      <c r="H3" s="194"/>
      <c r="I3" s="194"/>
    </row>
    <row r="4" spans="1:10">
      <c r="A4" s="195" t="s">
        <v>12</v>
      </c>
      <c r="B4" s="195"/>
      <c r="C4" s="195"/>
      <c r="D4" s="195"/>
      <c r="E4" s="195"/>
      <c r="F4" s="195"/>
      <c r="G4" s="195"/>
      <c r="H4" s="195"/>
      <c r="I4" s="195"/>
    </row>
    <row r="5" spans="1:10">
      <c r="A5" s="3"/>
      <c r="B5" s="3"/>
      <c r="C5" s="3"/>
      <c r="D5" s="3"/>
      <c r="E5" s="3"/>
      <c r="F5" s="3"/>
      <c r="G5" s="3"/>
      <c r="H5" s="3"/>
      <c r="I5" s="3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 ht="12.75" customHeight="1">
      <c r="A7" s="1" t="str">
        <f>'1.1 Demont.'!$A$4</f>
        <v>Būves nosaukums: Agroresursu un ekonomikas institūta ekonomikas pētniecības centra ēkas telpu vienkāršota atjaunošana</v>
      </c>
      <c r="B7" s="1"/>
      <c r="C7" s="8"/>
      <c r="D7" s="8"/>
      <c r="E7" s="8"/>
      <c r="F7" s="8"/>
      <c r="G7" s="8"/>
      <c r="H7" s="8"/>
      <c r="I7" s="8"/>
    </row>
    <row r="8" spans="1:10" ht="12.75" customHeight="1">
      <c r="A8" s="1" t="str">
        <f>'1.1 Demont.'!$A$5</f>
        <v>Objekta nosaukums: Agroresursu un ekonomikas institūta ekonomikas pētniecības centra ēkas telpu vienkāršota atjaunošana</v>
      </c>
      <c r="B8" s="1"/>
      <c r="C8" s="8"/>
      <c r="D8" s="8"/>
      <c r="E8" s="8"/>
      <c r="F8" s="8"/>
      <c r="G8" s="8"/>
      <c r="H8" s="8"/>
      <c r="I8" s="8"/>
    </row>
    <row r="9" spans="1:10">
      <c r="A9" s="1" t="str">
        <f>'1.1 Demont.'!$A$6</f>
        <v>Objekta adrese: Struktoru iela 14, Rīga</v>
      </c>
      <c r="B9" s="1"/>
    </row>
    <row r="10" spans="1:10">
      <c r="A10" s="1" t="str">
        <f>'1.1 Demont.'!$A$7</f>
        <v xml:space="preserve">Pasūtījuma Nr.: </v>
      </c>
      <c r="B10" s="1"/>
      <c r="C10" s="14"/>
      <c r="D10" s="14"/>
      <c r="E10" s="14"/>
      <c r="F10" s="14"/>
      <c r="G10" s="14"/>
      <c r="H10" s="14"/>
      <c r="I10" s="14"/>
    </row>
    <row r="11" spans="1:10">
      <c r="A11" s="5"/>
      <c r="B11" s="5"/>
      <c r="C11" s="5"/>
      <c r="D11" s="5"/>
      <c r="E11" s="5"/>
      <c r="F11" s="5"/>
      <c r="G11" s="5"/>
      <c r="H11" s="5"/>
      <c r="I11" s="5"/>
    </row>
    <row r="12" spans="1:10">
      <c r="A12" s="1"/>
      <c r="B12" s="1"/>
      <c r="C12" s="5" t="s">
        <v>20</v>
      </c>
      <c r="D12" s="5"/>
      <c r="E12" s="15" t="e">
        <f>E29</f>
        <v>#VALUE!</v>
      </c>
      <c r="F12" s="3"/>
      <c r="G12" s="3"/>
      <c r="H12" s="3"/>
      <c r="I12" s="3"/>
    </row>
    <row r="13" spans="1:10">
      <c r="A13" s="1"/>
      <c r="B13" s="1"/>
      <c r="C13" s="5" t="s">
        <v>22</v>
      </c>
      <c r="D13" s="5"/>
      <c r="E13" s="15">
        <f>I25</f>
        <v>0</v>
      </c>
      <c r="F13" s="3"/>
      <c r="G13" s="3"/>
      <c r="H13" s="3"/>
      <c r="I13" s="3"/>
    </row>
    <row r="14" spans="1:10" s="8" customFormat="1">
      <c r="A14" s="25"/>
      <c r="B14" s="25"/>
      <c r="C14" s="26"/>
      <c r="D14" s="26"/>
      <c r="E14" s="27"/>
      <c r="F14" s="11"/>
      <c r="G14" s="11"/>
      <c r="H14" s="11"/>
      <c r="I14" s="11"/>
    </row>
    <row r="15" spans="1:10">
      <c r="G15" s="1"/>
      <c r="I15" s="4" t="e">
        <f>Buvn.kopt.!$C$14</f>
        <v>#REF!</v>
      </c>
      <c r="J15" s="29"/>
    </row>
    <row r="16" spans="1:10" ht="12.75" customHeight="1">
      <c r="A16" s="201" t="s">
        <v>4</v>
      </c>
      <c r="B16" s="199" t="s">
        <v>24</v>
      </c>
      <c r="C16" s="202" t="s">
        <v>13</v>
      </c>
      <c r="D16" s="203"/>
      <c r="E16" s="201" t="s">
        <v>42</v>
      </c>
      <c r="F16" s="198" t="s">
        <v>14</v>
      </c>
      <c r="G16" s="198"/>
      <c r="H16" s="198"/>
      <c r="I16" s="198"/>
      <c r="J16" s="49"/>
    </row>
    <row r="17" spans="1:10" s="11" customFormat="1" ht="45" customHeight="1">
      <c r="A17" s="201"/>
      <c r="B17" s="200"/>
      <c r="C17" s="204"/>
      <c r="D17" s="205"/>
      <c r="E17" s="201"/>
      <c r="F17" s="7" t="s">
        <v>39</v>
      </c>
      <c r="G17" s="7" t="s">
        <v>40</v>
      </c>
      <c r="H17" s="22" t="s">
        <v>41</v>
      </c>
      <c r="I17" s="22" t="s">
        <v>23</v>
      </c>
      <c r="J17" s="50"/>
    </row>
    <row r="18" spans="1:10" s="38" customFormat="1">
      <c r="A18" s="34"/>
      <c r="B18" s="35"/>
      <c r="C18" s="35"/>
      <c r="D18" s="36"/>
      <c r="E18" s="34"/>
      <c r="F18" s="34"/>
      <c r="G18" s="34"/>
      <c r="H18" s="37"/>
      <c r="I18" s="37"/>
    </row>
    <row r="19" spans="1:10" s="38" customFormat="1">
      <c r="A19" s="41">
        <v>1</v>
      </c>
      <c r="B19" s="41">
        <v>1.1000000000000001</v>
      </c>
      <c r="C19" s="196" t="s">
        <v>119</v>
      </c>
      <c r="D19" s="197"/>
      <c r="E19" s="43">
        <f t="shared" ref="E19:E24" si="0">F19+G19+H19</f>
        <v>0</v>
      </c>
      <c r="F19" s="40">
        <f>'1.1 Demont.'!M28</f>
        <v>0</v>
      </c>
      <c r="G19" s="40">
        <f>'1.1 Demont.'!N28</f>
        <v>0</v>
      </c>
      <c r="H19" s="40">
        <f>'1.1 Demont.'!O28</f>
        <v>0</v>
      </c>
      <c r="I19" s="40">
        <f>'1.1 Demont.'!L28</f>
        <v>0</v>
      </c>
      <c r="J19" s="47"/>
    </row>
    <row r="20" spans="1:10" s="38" customFormat="1">
      <c r="A20" s="41">
        <v>2</v>
      </c>
      <c r="B20" s="41">
        <v>1.2</v>
      </c>
      <c r="C20" s="196" t="s">
        <v>52</v>
      </c>
      <c r="D20" s="197"/>
      <c r="E20" s="43">
        <f t="shared" si="0"/>
        <v>0</v>
      </c>
      <c r="F20" s="46">
        <f>'1.2 Sienas'!M50</f>
        <v>0</v>
      </c>
      <c r="G20" s="46">
        <f>'1.2 Sienas'!N50</f>
        <v>0</v>
      </c>
      <c r="H20" s="46">
        <f>'1.2 Sienas'!O50</f>
        <v>0</v>
      </c>
      <c r="I20" s="46">
        <f>'1.2 Sienas'!L50</f>
        <v>0</v>
      </c>
      <c r="J20" s="47"/>
    </row>
    <row r="21" spans="1:10" s="38" customFormat="1" ht="12" customHeight="1">
      <c r="A21" s="41">
        <v>3</v>
      </c>
      <c r="B21" s="41">
        <v>1.3</v>
      </c>
      <c r="C21" s="93" t="s">
        <v>129</v>
      </c>
      <c r="D21" s="94"/>
      <c r="E21" s="43">
        <f t="shared" si="0"/>
        <v>0</v>
      </c>
      <c r="F21" s="46">
        <f>'1.3 Logi'!M25</f>
        <v>0</v>
      </c>
      <c r="G21" s="46">
        <f>'1.3 Logi'!N25</f>
        <v>0</v>
      </c>
      <c r="H21" s="46">
        <f>'1.3 Logi'!O25</f>
        <v>0</v>
      </c>
      <c r="I21" s="46">
        <f>'1.3 Logi'!L25</f>
        <v>0</v>
      </c>
      <c r="J21" s="47"/>
    </row>
    <row r="22" spans="1:10" s="38" customFormat="1" ht="12" customHeight="1">
      <c r="A22" s="41">
        <v>4</v>
      </c>
      <c r="B22" s="41">
        <v>1.4</v>
      </c>
      <c r="C22" s="93" t="s">
        <v>48</v>
      </c>
      <c r="D22" s="94"/>
      <c r="E22" s="43">
        <f t="shared" si="0"/>
        <v>0</v>
      </c>
      <c r="F22" s="46">
        <f>'1.4 Apdare'!M28</f>
        <v>0</v>
      </c>
      <c r="G22" s="46">
        <f>'1.4 Apdare'!N28</f>
        <v>0</v>
      </c>
      <c r="H22" s="46">
        <f>'1.4 Apdare'!O28</f>
        <v>0</v>
      </c>
      <c r="I22" s="46">
        <f>'1.4 Apdare'!L28</f>
        <v>0</v>
      </c>
      <c r="J22" s="47"/>
    </row>
    <row r="23" spans="1:10" s="38" customFormat="1" ht="12" customHeight="1">
      <c r="A23" s="41">
        <v>5</v>
      </c>
      <c r="B23" s="41">
        <v>1.5</v>
      </c>
      <c r="C23" s="93" t="s">
        <v>185</v>
      </c>
      <c r="D23" s="94"/>
      <c r="E23" s="43">
        <f t="shared" si="0"/>
        <v>0</v>
      </c>
      <c r="F23" s="46">
        <f>'1.5 Mēb.'!M24</f>
        <v>0</v>
      </c>
      <c r="G23" s="46">
        <f>'1.5 Mēb.'!N24</f>
        <v>0</v>
      </c>
      <c r="H23" s="46">
        <f>'1.5 Mēb.'!O24</f>
        <v>0</v>
      </c>
      <c r="I23" s="46">
        <f>'1.5 Mēb.'!L24</f>
        <v>0</v>
      </c>
      <c r="J23" s="47"/>
    </row>
    <row r="24" spans="1:10" s="16" customFormat="1">
      <c r="A24" s="28"/>
      <c r="B24" s="33"/>
      <c r="C24" s="31"/>
      <c r="D24" s="32"/>
      <c r="E24" s="30">
        <f t="shared" si="0"/>
        <v>0</v>
      </c>
      <c r="F24" s="30"/>
      <c r="G24" s="30"/>
      <c r="H24" s="30"/>
      <c r="I24" s="30"/>
      <c r="J24" s="47"/>
    </row>
    <row r="25" spans="1:10">
      <c r="A25" s="206" t="s">
        <v>0</v>
      </c>
      <c r="B25" s="206"/>
      <c r="C25" s="206"/>
      <c r="D25" s="17"/>
      <c r="E25" s="18">
        <f>SUM(E18:E24)</f>
        <v>0</v>
      </c>
      <c r="F25" s="18">
        <f>SUM(F18:F24)</f>
        <v>0</v>
      </c>
      <c r="G25" s="18">
        <f>SUM(G18:G24)</f>
        <v>0</v>
      </c>
      <c r="H25" s="18">
        <f>SUM(H18:H24)</f>
        <v>0</v>
      </c>
      <c r="I25" s="18">
        <f>SUM(I18:I24)</f>
        <v>0</v>
      </c>
      <c r="J25" s="48"/>
    </row>
    <row r="26" spans="1:10">
      <c r="A26" s="207" t="s">
        <v>15</v>
      </c>
      <c r="B26" s="207"/>
      <c r="C26" s="207"/>
      <c r="D26" s="6" t="s">
        <v>181</v>
      </c>
      <c r="E26" s="19" t="e">
        <f>ROUND(E25*D26,2)</f>
        <v>#VALUE!</v>
      </c>
    </row>
    <row r="27" spans="1:10">
      <c r="A27" s="208" t="s">
        <v>16</v>
      </c>
      <c r="B27" s="208"/>
      <c r="C27" s="208"/>
      <c r="D27" s="20"/>
      <c r="E27" s="19" t="e">
        <f>ROUND(E26*0.05,2)</f>
        <v>#VALUE!</v>
      </c>
    </row>
    <row r="28" spans="1:10">
      <c r="A28" s="209" t="s">
        <v>17</v>
      </c>
      <c r="B28" s="210"/>
      <c r="C28" s="211"/>
      <c r="D28" s="6" t="s">
        <v>181</v>
      </c>
      <c r="E28" s="19" t="e">
        <f>ROUND(E25*D28,2)</f>
        <v>#VALUE!</v>
      </c>
      <c r="G28" s="52"/>
    </row>
    <row r="29" spans="1:10">
      <c r="A29" s="206" t="s">
        <v>18</v>
      </c>
      <c r="B29" s="206"/>
      <c r="C29" s="206"/>
      <c r="D29" s="17"/>
      <c r="E29" s="18" t="e">
        <f>E25+E26+E28</f>
        <v>#VALUE!</v>
      </c>
      <c r="G29" s="21"/>
      <c r="J29" s="48"/>
    </row>
    <row r="30" spans="1:10" s="8" customFormat="1">
      <c r="A30" s="9"/>
      <c r="B30" s="9"/>
      <c r="C30" s="10"/>
    </row>
    <row r="31" spans="1:10" s="8" customFormat="1">
      <c r="A31" s="9"/>
      <c r="B31" s="9"/>
      <c r="C31" s="10"/>
    </row>
    <row r="32" spans="1:10" s="8" customFormat="1">
      <c r="A32" s="9"/>
      <c r="B32" s="9"/>
      <c r="C32" s="10"/>
    </row>
    <row r="33" spans="1:6" s="8" customFormat="1">
      <c r="A33" s="1" t="str">
        <f>'1.1 Demont.'!$A$32</f>
        <v xml:space="preserve">Sastādīja:  </v>
      </c>
      <c r="B33" s="11"/>
      <c r="C33" s="12"/>
    </row>
    <row r="34" spans="1:6">
      <c r="A34" s="1"/>
      <c r="B34" s="3"/>
      <c r="C34" s="23"/>
      <c r="F34" s="13"/>
    </row>
    <row r="35" spans="1:6">
      <c r="A35" s="1"/>
      <c r="B35" s="3"/>
      <c r="C35" s="3"/>
    </row>
    <row r="36" spans="1:6" s="3" customFormat="1">
      <c r="A36" s="24"/>
      <c r="D36" s="2"/>
      <c r="E36" s="2"/>
      <c r="F36" s="2"/>
    </row>
    <row r="37" spans="1:6">
      <c r="A37" s="1" t="str">
        <f>'1.1 Demont.'!$A$36</f>
        <v xml:space="preserve">Pārbaudīja:  </v>
      </c>
      <c r="B37" s="3"/>
      <c r="C37" s="3"/>
    </row>
    <row r="38" spans="1:6">
      <c r="A38" s="3"/>
      <c r="B38" s="3"/>
      <c r="C38" s="3"/>
    </row>
    <row r="39" spans="1:6">
      <c r="A39" s="3"/>
      <c r="B39" s="3"/>
      <c r="C39" s="3"/>
    </row>
    <row r="40" spans="1:6">
      <c r="A40" s="3"/>
      <c r="B40" s="3"/>
      <c r="C40" s="3"/>
    </row>
    <row r="41" spans="1:6">
      <c r="A41" s="3"/>
      <c r="B41" s="3"/>
    </row>
    <row r="43" spans="1:6">
      <c r="A43" s="3"/>
      <c r="B43" s="3"/>
    </row>
    <row r="44" spans="1:6">
      <c r="A44" s="3"/>
      <c r="B44" s="3"/>
    </row>
    <row r="45" spans="1:6">
      <c r="A45" s="3"/>
      <c r="B45" s="3"/>
    </row>
    <row r="51" spans="1:2">
      <c r="A51" s="24"/>
      <c r="B51" s="24"/>
    </row>
  </sheetData>
  <mergeCells count="15">
    <mergeCell ref="A29:C29"/>
    <mergeCell ref="A25:C25"/>
    <mergeCell ref="A26:C26"/>
    <mergeCell ref="A27:C27"/>
    <mergeCell ref="A28:C28"/>
    <mergeCell ref="A3:I3"/>
    <mergeCell ref="A4:I4"/>
    <mergeCell ref="C20:D20"/>
    <mergeCell ref="A2:I2"/>
    <mergeCell ref="F16:I16"/>
    <mergeCell ref="B16:B17"/>
    <mergeCell ref="A16:A17"/>
    <mergeCell ref="C16:D17"/>
    <mergeCell ref="C19:D19"/>
    <mergeCell ref="E16:E17"/>
  </mergeCells>
  <phoneticPr fontId="4" type="noConversion"/>
  <printOptions horizontalCentered="1"/>
  <pageMargins left="0.74803149606299202" right="0.74803149606299202" top="1.234251969" bottom="0.484251969" header="0.511811023622047" footer="0.511811023622047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43"/>
  <sheetViews>
    <sheetView view="pageBreakPreview" zoomScale="85" zoomScaleNormal="85" workbookViewId="0">
      <selection activeCell="C19" sqref="C19"/>
    </sheetView>
  </sheetViews>
  <sheetFormatPr defaultRowHeight="12.75"/>
  <cols>
    <col min="1" max="1" width="4.5703125" style="103" customWidth="1"/>
    <col min="2" max="2" width="5.5703125" style="103" customWidth="1"/>
    <col min="3" max="3" width="27.42578125" style="103" customWidth="1"/>
    <col min="4" max="4" width="6.140625" style="103" customWidth="1"/>
    <col min="5" max="5" width="9.5703125" style="103" customWidth="1"/>
    <col min="6" max="6" width="8.42578125" style="103" customWidth="1"/>
    <col min="7" max="7" width="8.7109375" style="103" customWidth="1"/>
    <col min="8" max="8" width="9.5703125" style="103" customWidth="1"/>
    <col min="9" max="9" width="9" style="103" customWidth="1"/>
    <col min="10" max="10" width="9.42578125" style="103" customWidth="1"/>
    <col min="11" max="11" width="10.5703125" style="103" customWidth="1"/>
    <col min="12" max="12" width="10.28515625" style="103" customWidth="1"/>
    <col min="13" max="13" width="10.42578125" style="103" customWidth="1"/>
    <col min="14" max="14" width="10.5703125" style="103" customWidth="1"/>
    <col min="15" max="15" width="11" style="103" customWidth="1"/>
    <col min="16" max="16" width="12" style="103" customWidth="1"/>
    <col min="17" max="17" width="9.42578125" style="102" customWidth="1"/>
    <col min="18" max="18" width="9.140625" style="102"/>
    <col min="19" max="19" width="11" style="103" customWidth="1"/>
    <col min="20" max="16384" width="9.140625" style="103"/>
  </cols>
  <sheetData>
    <row r="1" spans="1:17">
      <c r="A1" s="215" t="s">
        <v>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01"/>
    </row>
    <row r="2" spans="1:17">
      <c r="A2" s="216" t="s">
        <v>119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7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>
      <c r="A4" s="53" t="s">
        <v>54</v>
      </c>
      <c r="B4" s="53"/>
      <c r="C4" s="102"/>
      <c r="D4" s="105"/>
      <c r="E4" s="105"/>
      <c r="F4" s="105"/>
      <c r="G4" s="105"/>
      <c r="H4" s="102"/>
      <c r="I4" s="102"/>
      <c r="J4" s="102"/>
      <c r="K4" s="102"/>
      <c r="L4" s="102"/>
      <c r="M4" s="102"/>
      <c r="N4" s="102"/>
      <c r="O4" s="102"/>
      <c r="P4" s="102"/>
    </row>
    <row r="5" spans="1:17">
      <c r="A5" s="53" t="s">
        <v>55</v>
      </c>
      <c r="B5" s="53"/>
      <c r="C5" s="102"/>
      <c r="D5" s="105"/>
      <c r="E5" s="105"/>
      <c r="F5" s="105"/>
      <c r="G5" s="105"/>
      <c r="H5" s="102"/>
      <c r="I5" s="102"/>
      <c r="J5" s="102"/>
      <c r="K5" s="102"/>
      <c r="L5" s="102"/>
      <c r="M5" s="102"/>
      <c r="N5" s="102"/>
      <c r="O5" s="102"/>
      <c r="P5" s="102"/>
    </row>
    <row r="6" spans="1:17">
      <c r="A6" s="53" t="s">
        <v>56</v>
      </c>
      <c r="B6" s="53"/>
      <c r="C6" s="102"/>
      <c r="D6" s="105"/>
      <c r="E6" s="105"/>
      <c r="F6" s="105"/>
      <c r="G6" s="105"/>
      <c r="H6" s="102"/>
      <c r="I6" s="102"/>
      <c r="J6" s="102"/>
      <c r="K6" s="102"/>
      <c r="L6" s="102"/>
      <c r="M6" s="102"/>
      <c r="N6" s="102"/>
      <c r="O6" s="102"/>
      <c r="P6" s="102"/>
    </row>
    <row r="7" spans="1:17">
      <c r="A7" s="53" t="s">
        <v>184</v>
      </c>
      <c r="B7" s="53"/>
      <c r="C7" s="102"/>
      <c r="D7" s="105"/>
      <c r="E7" s="105"/>
      <c r="F7" s="105"/>
      <c r="G7" s="105"/>
      <c r="H7" s="102"/>
      <c r="I7" s="102"/>
      <c r="J7" s="102"/>
      <c r="K7" s="102"/>
      <c r="L7" s="102"/>
      <c r="M7" s="102"/>
      <c r="N7" s="102"/>
      <c r="O7" s="102"/>
      <c r="P7" s="102"/>
    </row>
    <row r="8" spans="1:17">
      <c r="A8" s="53"/>
      <c r="B8" s="53"/>
      <c r="C8" s="102"/>
      <c r="D8" s="105"/>
      <c r="E8" s="105"/>
      <c r="F8" s="105"/>
      <c r="G8" s="105"/>
      <c r="H8" s="102"/>
      <c r="I8" s="102"/>
      <c r="J8" s="102"/>
      <c r="K8" s="102"/>
      <c r="L8" s="102"/>
      <c r="M8" s="102"/>
      <c r="N8" s="102"/>
      <c r="O8" s="102"/>
      <c r="P8" s="102"/>
    </row>
    <row r="9" spans="1:17">
      <c r="C9" s="53"/>
      <c r="D9" s="105"/>
      <c r="H9" s="102"/>
      <c r="I9" s="102"/>
      <c r="J9" s="102"/>
      <c r="K9" s="53"/>
      <c r="L9" s="53"/>
      <c r="M9" s="217" t="s">
        <v>21</v>
      </c>
      <c r="N9" s="217"/>
      <c r="O9" s="218">
        <f>P28</f>
        <v>0</v>
      </c>
      <c r="P9" s="219"/>
    </row>
    <row r="10" spans="1:17">
      <c r="C10" s="53"/>
      <c r="D10" s="105"/>
      <c r="H10" s="102"/>
      <c r="I10" s="102"/>
      <c r="J10" s="102"/>
      <c r="K10" s="53"/>
      <c r="L10" s="53"/>
      <c r="M10" s="105"/>
      <c r="N10" s="105"/>
      <c r="O10" s="106"/>
      <c r="P10" s="107"/>
    </row>
    <row r="11" spans="1:17">
      <c r="A11" s="53"/>
      <c r="B11" s="53"/>
      <c r="C11" s="53"/>
      <c r="D11" s="102"/>
      <c r="P11" s="105" t="e">
        <f>Kops.1!$I$15</f>
        <v>#REF!</v>
      </c>
    </row>
    <row r="12" spans="1:17" ht="12.75" customHeight="1">
      <c r="A12" s="220" t="s">
        <v>4</v>
      </c>
      <c r="B12" s="220" t="s">
        <v>25</v>
      </c>
      <c r="C12" s="220" t="s">
        <v>43</v>
      </c>
      <c r="D12" s="220" t="s">
        <v>1</v>
      </c>
      <c r="E12" s="222" t="s">
        <v>2</v>
      </c>
      <c r="F12" s="212" t="s">
        <v>5</v>
      </c>
      <c r="G12" s="213"/>
      <c r="H12" s="213"/>
      <c r="I12" s="213"/>
      <c r="J12" s="213"/>
      <c r="K12" s="214"/>
      <c r="L12" s="212" t="s">
        <v>3</v>
      </c>
      <c r="M12" s="213"/>
      <c r="N12" s="213"/>
      <c r="O12" s="213"/>
      <c r="P12" s="214"/>
    </row>
    <row r="13" spans="1:17" ht="55.5" customHeight="1">
      <c r="A13" s="221"/>
      <c r="B13" s="221"/>
      <c r="C13" s="221"/>
      <c r="D13" s="221"/>
      <c r="E13" s="222"/>
      <c r="F13" s="108" t="s">
        <v>26</v>
      </c>
      <c r="G13" s="108" t="s">
        <v>27</v>
      </c>
      <c r="H13" s="108" t="s">
        <v>39</v>
      </c>
      <c r="I13" s="108" t="s">
        <v>40</v>
      </c>
      <c r="J13" s="108" t="s">
        <v>41</v>
      </c>
      <c r="K13" s="108" t="s">
        <v>44</v>
      </c>
      <c r="L13" s="108" t="s">
        <v>28</v>
      </c>
      <c r="M13" s="108" t="s">
        <v>39</v>
      </c>
      <c r="N13" s="108" t="s">
        <v>40</v>
      </c>
      <c r="O13" s="108" t="s">
        <v>41</v>
      </c>
      <c r="P13" s="108" t="s">
        <v>45</v>
      </c>
    </row>
    <row r="14" spans="1:17">
      <c r="A14" s="109"/>
      <c r="B14" s="109"/>
      <c r="C14" s="171" t="s">
        <v>120</v>
      </c>
      <c r="D14" s="111"/>
      <c r="E14" s="112"/>
      <c r="F14" s="112"/>
      <c r="G14" s="112"/>
      <c r="H14" s="97"/>
      <c r="I14" s="97"/>
      <c r="J14" s="97"/>
      <c r="K14" s="113">
        <f>ROUND(H14+I14+J14,2)</f>
        <v>0</v>
      </c>
      <c r="L14" s="113">
        <f>ROUND(F14*E14,2)</f>
        <v>0</v>
      </c>
      <c r="M14" s="114">
        <f>ROUND(H14*E14,2)</f>
        <v>0</v>
      </c>
      <c r="N14" s="114">
        <f>ROUND(I14*E14,2)</f>
        <v>0</v>
      </c>
      <c r="O14" s="114">
        <f>ROUND(J14*E14,2)</f>
        <v>0</v>
      </c>
      <c r="P14" s="113">
        <f>ROUND(M14+N14+O14,2)</f>
        <v>0</v>
      </c>
    </row>
    <row r="15" spans="1:17">
      <c r="A15" s="109">
        <v>1</v>
      </c>
      <c r="B15" s="116" t="s">
        <v>99</v>
      </c>
      <c r="C15" s="172" t="s">
        <v>122</v>
      </c>
      <c r="D15" s="96" t="s">
        <v>123</v>
      </c>
      <c r="E15" s="97">
        <v>1</v>
      </c>
      <c r="F15" s="119"/>
      <c r="G15" s="120"/>
      <c r="H15" s="121">
        <f>ROUND(G15*F15,2)</f>
        <v>0</v>
      </c>
      <c r="I15" s="121"/>
      <c r="J15" s="121"/>
      <c r="K15" s="113">
        <f>ROUND(H15+I15+J15,2)</f>
        <v>0</v>
      </c>
      <c r="L15" s="113">
        <f>ROUND(F15*E15,2)</f>
        <v>0</v>
      </c>
      <c r="M15" s="114">
        <f>ROUND(H15*E15,2)</f>
        <v>0</v>
      </c>
      <c r="N15" s="114">
        <f>ROUND(I15*E15,2)</f>
        <v>0</v>
      </c>
      <c r="O15" s="114">
        <f>ROUND(J15*E15,2)</f>
        <v>0</v>
      </c>
      <c r="P15" s="113">
        <f>ROUND(M15+N15+O15,2)</f>
        <v>0</v>
      </c>
    </row>
    <row r="16" spans="1:17" ht="25.5">
      <c r="A16" s="109">
        <v>2</v>
      </c>
      <c r="B16" s="116" t="s">
        <v>99</v>
      </c>
      <c r="C16" s="172" t="s">
        <v>133</v>
      </c>
      <c r="D16" s="96" t="s">
        <v>123</v>
      </c>
      <c r="E16" s="97">
        <v>3</v>
      </c>
      <c r="F16" s="119"/>
      <c r="G16" s="120"/>
      <c r="H16" s="121">
        <f t="shared" ref="H16:H24" si="0">ROUND(G16*F16,2)</f>
        <v>0</v>
      </c>
      <c r="I16" s="121"/>
      <c r="J16" s="121"/>
      <c r="K16" s="113">
        <f t="shared" ref="K16:K26" si="1">ROUND(H16+I16+J16,2)</f>
        <v>0</v>
      </c>
      <c r="L16" s="113">
        <f t="shared" ref="L16:L26" si="2">ROUND(F16*E16,2)</f>
        <v>0</v>
      </c>
      <c r="M16" s="114">
        <f t="shared" ref="M16:M26" si="3">ROUND(H16*E16,2)</f>
        <v>0</v>
      </c>
      <c r="N16" s="114">
        <f t="shared" ref="N16:N26" si="4">ROUND(I16*E16,2)</f>
        <v>0</v>
      </c>
      <c r="O16" s="114">
        <f t="shared" ref="O16:O26" si="5">ROUND(J16*E16,2)</f>
        <v>0</v>
      </c>
      <c r="P16" s="113">
        <f t="shared" ref="P16:P26" si="6">ROUND(M16+N16+O16,2)</f>
        <v>0</v>
      </c>
    </row>
    <row r="17" spans="1:19" ht="25.5">
      <c r="A17" s="109">
        <v>3</v>
      </c>
      <c r="B17" s="116" t="s">
        <v>99</v>
      </c>
      <c r="C17" s="172" t="s">
        <v>134</v>
      </c>
      <c r="D17" s="96" t="s">
        <v>123</v>
      </c>
      <c r="E17" s="97">
        <v>2</v>
      </c>
      <c r="F17" s="119"/>
      <c r="G17" s="120"/>
      <c r="H17" s="121">
        <f t="shared" si="0"/>
        <v>0</v>
      </c>
      <c r="I17" s="121"/>
      <c r="J17" s="121"/>
      <c r="K17" s="113">
        <f t="shared" si="1"/>
        <v>0</v>
      </c>
      <c r="L17" s="113">
        <f t="shared" si="2"/>
        <v>0</v>
      </c>
      <c r="M17" s="114">
        <f t="shared" si="3"/>
        <v>0</v>
      </c>
      <c r="N17" s="114">
        <f t="shared" si="4"/>
        <v>0</v>
      </c>
      <c r="O17" s="114">
        <f t="shared" si="5"/>
        <v>0</v>
      </c>
      <c r="P17" s="113">
        <f t="shared" si="6"/>
        <v>0</v>
      </c>
    </row>
    <row r="18" spans="1:19" s="124" customFormat="1" ht="38.25">
      <c r="A18" s="109">
        <v>4</v>
      </c>
      <c r="B18" s="116" t="s">
        <v>99</v>
      </c>
      <c r="C18" s="172" t="s">
        <v>135</v>
      </c>
      <c r="D18" s="118" t="s">
        <v>123</v>
      </c>
      <c r="E18" s="119">
        <v>1</v>
      </c>
      <c r="F18" s="119"/>
      <c r="G18" s="120"/>
      <c r="H18" s="121">
        <f t="shared" si="0"/>
        <v>0</v>
      </c>
      <c r="I18" s="121"/>
      <c r="J18" s="121"/>
      <c r="K18" s="113">
        <f t="shared" si="1"/>
        <v>0</v>
      </c>
      <c r="L18" s="113">
        <f t="shared" si="2"/>
        <v>0</v>
      </c>
      <c r="M18" s="114">
        <f t="shared" si="3"/>
        <v>0</v>
      </c>
      <c r="N18" s="114">
        <f t="shared" si="4"/>
        <v>0</v>
      </c>
      <c r="O18" s="114">
        <f t="shared" si="5"/>
        <v>0</v>
      </c>
      <c r="P18" s="113">
        <f t="shared" si="6"/>
        <v>0</v>
      </c>
      <c r="Q18" s="102"/>
      <c r="R18" s="102"/>
      <c r="S18" s="102"/>
    </row>
    <row r="19" spans="1:19" s="124" customFormat="1" ht="25.5">
      <c r="A19" s="109">
        <v>5</v>
      </c>
      <c r="B19" s="116" t="s">
        <v>99</v>
      </c>
      <c r="C19" s="117" t="s">
        <v>136</v>
      </c>
      <c r="D19" s="118" t="s">
        <v>102</v>
      </c>
      <c r="E19" s="119">
        <v>38.6</v>
      </c>
      <c r="F19" s="119"/>
      <c r="G19" s="120"/>
      <c r="H19" s="121">
        <f t="shared" si="0"/>
        <v>0</v>
      </c>
      <c r="I19" s="121"/>
      <c r="J19" s="121"/>
      <c r="K19" s="113">
        <f t="shared" si="1"/>
        <v>0</v>
      </c>
      <c r="L19" s="113">
        <f t="shared" si="2"/>
        <v>0</v>
      </c>
      <c r="M19" s="114">
        <f t="shared" si="3"/>
        <v>0</v>
      </c>
      <c r="N19" s="114">
        <f t="shared" si="4"/>
        <v>0</v>
      </c>
      <c r="O19" s="114">
        <f t="shared" si="5"/>
        <v>0</v>
      </c>
      <c r="P19" s="113">
        <f t="shared" si="6"/>
        <v>0</v>
      </c>
      <c r="Q19" s="102"/>
      <c r="R19" s="102"/>
      <c r="S19" s="102"/>
    </row>
    <row r="20" spans="1:19" s="124" customFormat="1">
      <c r="A20" s="109">
        <v>6</v>
      </c>
      <c r="B20" s="116" t="s">
        <v>99</v>
      </c>
      <c r="C20" s="117" t="s">
        <v>137</v>
      </c>
      <c r="D20" s="118" t="s">
        <v>102</v>
      </c>
      <c r="E20" s="119">
        <v>82.7</v>
      </c>
      <c r="F20" s="119"/>
      <c r="G20" s="120"/>
      <c r="H20" s="121">
        <f t="shared" si="0"/>
        <v>0</v>
      </c>
      <c r="I20" s="121"/>
      <c r="J20" s="121"/>
      <c r="K20" s="113">
        <f>ROUND(H20+I20+J20,2)</f>
        <v>0</v>
      </c>
      <c r="L20" s="113">
        <f>ROUND(F20*E20,2)</f>
        <v>0</v>
      </c>
      <c r="M20" s="114">
        <f>ROUND(H20*E20,2)</f>
        <v>0</v>
      </c>
      <c r="N20" s="114">
        <f>ROUND(I20*E20,2)</f>
        <v>0</v>
      </c>
      <c r="O20" s="114">
        <f>ROUND(J20*E20,2)</f>
        <v>0</v>
      </c>
      <c r="P20" s="113">
        <f>ROUND(M20+N20+O20,2)</f>
        <v>0</v>
      </c>
      <c r="Q20" s="102"/>
      <c r="R20" s="102"/>
      <c r="S20" s="102"/>
    </row>
    <row r="21" spans="1:19" s="124" customFormat="1" ht="25.5">
      <c r="A21" s="109">
        <v>7</v>
      </c>
      <c r="B21" s="116" t="s">
        <v>99</v>
      </c>
      <c r="C21" s="117" t="s">
        <v>152</v>
      </c>
      <c r="D21" s="118" t="s">
        <v>102</v>
      </c>
      <c r="E21" s="126">
        <v>17.2</v>
      </c>
      <c r="F21" s="119"/>
      <c r="G21" s="120"/>
      <c r="H21" s="121">
        <f t="shared" si="0"/>
        <v>0</v>
      </c>
      <c r="I21" s="121"/>
      <c r="J21" s="121"/>
      <c r="K21" s="113">
        <f>ROUND(H21+I21+J21,2)</f>
        <v>0</v>
      </c>
      <c r="L21" s="113">
        <f>ROUND(F21*E21,2)</f>
        <v>0</v>
      </c>
      <c r="M21" s="114">
        <f>ROUND(H21*E21,2)</f>
        <v>0</v>
      </c>
      <c r="N21" s="114">
        <f>ROUND(I21*E21,2)</f>
        <v>0</v>
      </c>
      <c r="O21" s="114">
        <f>ROUND(J21*E21,2)</f>
        <v>0</v>
      </c>
      <c r="P21" s="113">
        <f>ROUND(M21+N21+O21,2)</f>
        <v>0</v>
      </c>
      <c r="Q21" s="102"/>
      <c r="R21" s="102"/>
      <c r="S21" s="102"/>
    </row>
    <row r="22" spans="1:19" s="124" customFormat="1">
      <c r="A22" s="109">
        <v>8</v>
      </c>
      <c r="B22" s="116" t="s">
        <v>99</v>
      </c>
      <c r="C22" s="117" t="s">
        <v>153</v>
      </c>
      <c r="D22" s="118" t="s">
        <v>139</v>
      </c>
      <c r="E22" s="126">
        <v>17.600000000000001</v>
      </c>
      <c r="F22" s="119"/>
      <c r="G22" s="120"/>
      <c r="H22" s="121">
        <f t="shared" si="0"/>
        <v>0</v>
      </c>
      <c r="I22" s="121"/>
      <c r="J22" s="121"/>
      <c r="K22" s="113">
        <f>ROUND(H22+I22+J22,2)</f>
        <v>0</v>
      </c>
      <c r="L22" s="113">
        <f>ROUND(F22*E22,2)</f>
        <v>0</v>
      </c>
      <c r="M22" s="114">
        <f>ROUND(H22*E22,2)</f>
        <v>0</v>
      </c>
      <c r="N22" s="114">
        <f>ROUND(I22*E22,2)</f>
        <v>0</v>
      </c>
      <c r="O22" s="114">
        <f>ROUND(J22*E22,2)</f>
        <v>0</v>
      </c>
      <c r="P22" s="113">
        <f>ROUND(M22+N22+O22,2)</f>
        <v>0</v>
      </c>
      <c r="Q22" s="102"/>
      <c r="R22" s="102"/>
      <c r="S22" s="102"/>
    </row>
    <row r="23" spans="1:19" s="124" customFormat="1">
      <c r="A23" s="109">
        <v>9</v>
      </c>
      <c r="B23" s="116" t="s">
        <v>99</v>
      </c>
      <c r="C23" s="117" t="s">
        <v>159</v>
      </c>
      <c r="D23" s="118" t="s">
        <v>123</v>
      </c>
      <c r="E23" s="126">
        <v>15</v>
      </c>
      <c r="F23" s="119"/>
      <c r="G23" s="120"/>
      <c r="H23" s="121">
        <f t="shared" si="0"/>
        <v>0</v>
      </c>
      <c r="I23" s="121"/>
      <c r="J23" s="121"/>
      <c r="K23" s="113">
        <f>ROUND(H23+I23+J23,2)</f>
        <v>0</v>
      </c>
      <c r="L23" s="113">
        <f>ROUND(F23*E23,2)</f>
        <v>0</v>
      </c>
      <c r="M23" s="114">
        <f>ROUND(H23*E23,2)</f>
        <v>0</v>
      </c>
      <c r="N23" s="114">
        <f>ROUND(I23*E23,2)</f>
        <v>0</v>
      </c>
      <c r="O23" s="114">
        <f>ROUND(J23*E23,2)</f>
        <v>0</v>
      </c>
      <c r="P23" s="113">
        <f>ROUND(M23+N23+O23,2)</f>
        <v>0</v>
      </c>
      <c r="Q23" s="102"/>
      <c r="R23" s="102"/>
      <c r="S23" s="102"/>
    </row>
    <row r="24" spans="1:19" s="124" customFormat="1" ht="25.5">
      <c r="A24" s="109">
        <v>10</v>
      </c>
      <c r="B24" s="116" t="s">
        <v>99</v>
      </c>
      <c r="C24" s="117" t="s">
        <v>177</v>
      </c>
      <c r="D24" s="118" t="s">
        <v>125</v>
      </c>
      <c r="E24" s="119">
        <v>32</v>
      </c>
      <c r="F24" s="119"/>
      <c r="G24" s="120"/>
      <c r="H24" s="121">
        <f t="shared" si="0"/>
        <v>0</v>
      </c>
      <c r="I24" s="121"/>
      <c r="J24" s="121"/>
      <c r="K24" s="113">
        <f>ROUND(H24+I24+J24,2)</f>
        <v>0</v>
      </c>
      <c r="L24" s="113">
        <f>ROUND(F24*E24,2)</f>
        <v>0</v>
      </c>
      <c r="M24" s="114">
        <f>ROUND(H24*E24,2)</f>
        <v>0</v>
      </c>
      <c r="N24" s="114">
        <f>ROUND(I24*E24,2)</f>
        <v>0</v>
      </c>
      <c r="O24" s="114">
        <f>ROUND(J24*E24,2)</f>
        <v>0</v>
      </c>
      <c r="P24" s="113">
        <f>ROUND(M24+N24+O24,2)</f>
        <v>0</v>
      </c>
      <c r="Q24" s="102"/>
      <c r="R24" s="102"/>
      <c r="S24" s="102"/>
    </row>
    <row r="25" spans="1:19" s="124" customFormat="1">
      <c r="A25" s="109"/>
      <c r="B25" s="116"/>
      <c r="C25" s="95" t="s">
        <v>121</v>
      </c>
      <c r="D25" s="118"/>
      <c r="E25" s="119"/>
      <c r="F25" s="119"/>
      <c r="G25" s="120"/>
      <c r="H25" s="121"/>
      <c r="I25" s="121"/>
      <c r="J25" s="121"/>
      <c r="K25" s="113">
        <f t="shared" si="1"/>
        <v>0</v>
      </c>
      <c r="L25" s="113">
        <f t="shared" si="2"/>
        <v>0</v>
      </c>
      <c r="M25" s="114">
        <f t="shared" si="3"/>
        <v>0</v>
      </c>
      <c r="N25" s="114">
        <f t="shared" si="4"/>
        <v>0</v>
      </c>
      <c r="O25" s="114">
        <f t="shared" si="5"/>
        <v>0</v>
      </c>
      <c r="P25" s="113">
        <f t="shared" si="6"/>
        <v>0</v>
      </c>
      <c r="Q25" s="102"/>
      <c r="R25" s="102"/>
      <c r="S25" s="102"/>
    </row>
    <row r="26" spans="1:19" s="124" customFormat="1" ht="25.5">
      <c r="A26" s="109">
        <v>11</v>
      </c>
      <c r="B26" s="116" t="s">
        <v>99</v>
      </c>
      <c r="C26" s="117" t="s">
        <v>124</v>
      </c>
      <c r="D26" s="118" t="s">
        <v>125</v>
      </c>
      <c r="E26" s="119">
        <v>0.46</v>
      </c>
      <c r="F26" s="119"/>
      <c r="G26" s="120"/>
      <c r="H26" s="121">
        <f>ROUND(G26*F26,2)</f>
        <v>0</v>
      </c>
      <c r="I26" s="121"/>
      <c r="J26" s="121"/>
      <c r="K26" s="113">
        <f t="shared" si="1"/>
        <v>0</v>
      </c>
      <c r="L26" s="113">
        <f t="shared" si="2"/>
        <v>0</v>
      </c>
      <c r="M26" s="114">
        <f t="shared" si="3"/>
        <v>0</v>
      </c>
      <c r="N26" s="114">
        <f t="shared" si="4"/>
        <v>0</v>
      </c>
      <c r="O26" s="114">
        <f t="shared" si="5"/>
        <v>0</v>
      </c>
      <c r="P26" s="113">
        <f t="shared" si="6"/>
        <v>0</v>
      </c>
      <c r="Q26" s="102"/>
      <c r="R26" s="102"/>
      <c r="S26" s="102"/>
    </row>
    <row r="27" spans="1:19">
      <c r="A27" s="109"/>
      <c r="B27" s="109"/>
      <c r="C27" s="55"/>
      <c r="D27" s="96"/>
      <c r="E27" s="97"/>
      <c r="F27" s="97"/>
      <c r="G27" s="97"/>
      <c r="H27" s="97"/>
      <c r="I27" s="97"/>
      <c r="J27" s="97"/>
      <c r="K27" s="113">
        <f>ROUND(H27+I27+J27,2)</f>
        <v>0</v>
      </c>
      <c r="L27" s="113">
        <f>ROUND(F27*E27,2)</f>
        <v>0</v>
      </c>
      <c r="M27" s="114">
        <f>ROUND(H27*E27,2)</f>
        <v>0</v>
      </c>
      <c r="N27" s="114">
        <f>ROUND(I27*E27,2)</f>
        <v>0</v>
      </c>
      <c r="O27" s="114">
        <f>ROUND(J27*E27,2)</f>
        <v>0</v>
      </c>
      <c r="P27" s="113">
        <f>ROUND(M27+N27+O27,2)</f>
        <v>0</v>
      </c>
    </row>
    <row r="28" spans="1:19" ht="38.25">
      <c r="A28" s="129"/>
      <c r="B28" s="129"/>
      <c r="C28" s="98" t="s">
        <v>47</v>
      </c>
      <c r="D28" s="130"/>
      <c r="E28" s="131"/>
      <c r="F28" s="131"/>
      <c r="G28" s="131"/>
      <c r="H28" s="131"/>
      <c r="I28" s="131"/>
      <c r="J28" s="131"/>
      <c r="K28" s="132"/>
      <c r="L28" s="132">
        <f>SUM(L14:L27)</f>
        <v>0</v>
      </c>
      <c r="M28" s="132">
        <f>SUM(M14:M27)</f>
        <v>0</v>
      </c>
      <c r="N28" s="132">
        <f>SUM(N14:N27)</f>
        <v>0</v>
      </c>
      <c r="O28" s="132">
        <f>SUM(O14:O27)</f>
        <v>0</v>
      </c>
      <c r="P28" s="132">
        <f>SUM(P14:P27)</f>
        <v>0</v>
      </c>
    </row>
    <row r="29" spans="1:19" s="133" customFormat="1">
      <c r="A29" s="99"/>
      <c r="B29" s="99"/>
      <c r="C29" s="100"/>
    </row>
    <row r="30" spans="1:19" s="133" customFormat="1">
      <c r="A30" s="54"/>
      <c r="B30" s="53"/>
      <c r="C30" s="100"/>
      <c r="D30" s="100"/>
      <c r="E30" s="100"/>
      <c r="F30" s="100"/>
    </row>
    <row r="31" spans="1:19" s="133" customFormat="1">
      <c r="A31" s="99"/>
      <c r="B31" s="99"/>
      <c r="C31" s="100"/>
    </row>
    <row r="32" spans="1:19" s="133" customFormat="1">
      <c r="A32" s="53" t="s">
        <v>179</v>
      </c>
      <c r="B32" s="54"/>
      <c r="C32" s="134"/>
    </row>
    <row r="33" spans="1:18">
      <c r="A33" s="53"/>
      <c r="B33" s="102"/>
      <c r="C33" s="135"/>
      <c r="F33" s="136"/>
      <c r="Q33" s="103"/>
      <c r="R33" s="103"/>
    </row>
    <row r="34" spans="1:18">
      <c r="A34" s="53"/>
      <c r="B34" s="102"/>
      <c r="C34" s="102"/>
      <c r="Q34" s="103"/>
      <c r="R34" s="103"/>
    </row>
    <row r="35" spans="1:18" s="102" customFormat="1">
      <c r="A35" s="137"/>
      <c r="D35" s="103"/>
      <c r="E35" s="103"/>
      <c r="F35" s="103"/>
    </row>
    <row r="36" spans="1:18">
      <c r="A36" s="53" t="s">
        <v>180</v>
      </c>
      <c r="B36" s="102"/>
      <c r="C36" s="102"/>
      <c r="Q36" s="103"/>
      <c r="R36" s="103"/>
    </row>
    <row r="37" spans="1:18">
      <c r="A37" s="102"/>
      <c r="B37" s="102"/>
      <c r="C37" s="102"/>
      <c r="Q37" s="103"/>
      <c r="R37" s="103"/>
    </row>
    <row r="38" spans="1:18">
      <c r="A38" s="102"/>
      <c r="B38" s="102"/>
      <c r="C38" s="102"/>
      <c r="Q38" s="103"/>
      <c r="R38" s="103"/>
    </row>
    <row r="39" spans="1:18">
      <c r="A39" s="102"/>
      <c r="B39" s="102"/>
      <c r="C39" s="102"/>
      <c r="Q39" s="103"/>
      <c r="R39" s="103"/>
    </row>
    <row r="40" spans="1:18">
      <c r="A40" s="105"/>
      <c r="B40" s="105"/>
      <c r="I40" s="105"/>
      <c r="J40" s="105"/>
      <c r="K40" s="173"/>
      <c r="L40" s="173"/>
      <c r="M40" s="173"/>
      <c r="N40" s="173"/>
      <c r="O40" s="173"/>
      <c r="P40" s="173"/>
    </row>
    <row r="41" spans="1:18">
      <c r="A41" s="105"/>
      <c r="B41" s="105"/>
      <c r="C41" s="105"/>
      <c r="D41" s="102"/>
      <c r="E41" s="174"/>
      <c r="F41" s="174"/>
      <c r="G41" s="174"/>
      <c r="J41" s="174"/>
      <c r="K41" s="174"/>
      <c r="L41" s="174"/>
      <c r="M41" s="174"/>
      <c r="N41" s="174"/>
      <c r="O41" s="174"/>
      <c r="P41" s="174"/>
    </row>
    <row r="42" spans="1:18">
      <c r="E42" s="174"/>
      <c r="F42" s="174"/>
      <c r="G42" s="174"/>
      <c r="M42" s="174"/>
      <c r="N42" s="174"/>
      <c r="O42" s="174"/>
      <c r="P42" s="174"/>
    </row>
    <row r="43" spans="1:18">
      <c r="A43" s="175"/>
      <c r="B43" s="175"/>
      <c r="D43" s="102"/>
      <c r="E43" s="174"/>
      <c r="F43" s="174"/>
      <c r="G43" s="174"/>
      <c r="J43" s="174"/>
      <c r="K43" s="174"/>
      <c r="L43" s="174"/>
      <c r="M43" s="174"/>
      <c r="N43" s="174"/>
      <c r="O43" s="174"/>
      <c r="P43" s="174"/>
    </row>
  </sheetData>
  <mergeCells count="11"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74803149606299202" right="0.74803149606299202" top="1.0649606300000001" bottom="0.35433070900000002" header="0.43307086614173201" footer="0.23622047244094499"/>
  <pageSetup paperSize="9" scale="76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61"/>
  <sheetViews>
    <sheetView view="pageBreakPreview" topLeftCell="A19" zoomScale="85" zoomScaleNormal="85" zoomScaleSheetLayoutView="85" workbookViewId="0">
      <selection activeCell="C31" sqref="C31"/>
    </sheetView>
  </sheetViews>
  <sheetFormatPr defaultRowHeight="12.75"/>
  <cols>
    <col min="1" max="1" width="4.5703125" style="103" customWidth="1"/>
    <col min="2" max="2" width="5.42578125" style="103" customWidth="1"/>
    <col min="3" max="3" width="34.7109375" style="103" customWidth="1"/>
    <col min="4" max="4" width="8.140625" style="103" customWidth="1"/>
    <col min="5" max="5" width="9.5703125" style="103" customWidth="1"/>
    <col min="6" max="6" width="9.42578125" style="103" customWidth="1"/>
    <col min="7" max="7" width="9.85546875" style="103" customWidth="1"/>
    <col min="8" max="8" width="9.5703125" style="103" customWidth="1"/>
    <col min="9" max="9" width="10.140625" style="103" customWidth="1"/>
    <col min="10" max="10" width="9.85546875" style="103" customWidth="1"/>
    <col min="11" max="11" width="10.85546875" style="103" customWidth="1"/>
    <col min="12" max="12" width="11" style="103" customWidth="1"/>
    <col min="13" max="13" width="9.85546875" style="103" customWidth="1"/>
    <col min="14" max="14" width="10" style="103" customWidth="1"/>
    <col min="15" max="15" width="10.28515625" style="103" customWidth="1"/>
    <col min="16" max="16" width="10.85546875" style="103" customWidth="1"/>
    <col min="17" max="17" width="9.42578125" style="102" customWidth="1"/>
    <col min="18" max="18" width="9.140625" style="102"/>
    <col min="19" max="19" width="11" style="103" customWidth="1"/>
    <col min="20" max="16384" width="9.140625" style="103"/>
  </cols>
  <sheetData>
    <row r="1" spans="1:19">
      <c r="A1" s="215" t="s">
        <v>30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01"/>
    </row>
    <row r="2" spans="1:19">
      <c r="A2" s="216" t="s">
        <v>52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9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9">
      <c r="A4" s="53" t="str">
        <f>'1.1 Demont.'!$A$4</f>
        <v>Būves nosaukums: Agroresursu un ekonomikas institūta ekonomikas pētniecības centra ēkas telpu vienkāršota atjaunošana</v>
      </c>
      <c r="B4" s="53"/>
      <c r="C4" s="102"/>
      <c r="D4" s="105"/>
      <c r="E4" s="105"/>
      <c r="F4" s="105"/>
      <c r="G4" s="105"/>
      <c r="H4" s="102"/>
      <c r="I4" s="102"/>
      <c r="J4" s="102"/>
      <c r="K4" s="102"/>
      <c r="L4" s="102"/>
      <c r="M4" s="102"/>
      <c r="N4" s="102"/>
      <c r="O4" s="102"/>
      <c r="P4" s="102"/>
    </row>
    <row r="5" spans="1:19">
      <c r="A5" s="53" t="str">
        <f>'1.1 Demont.'!$A$5</f>
        <v>Objekta nosaukums: Agroresursu un ekonomikas institūta ekonomikas pētniecības centra ēkas telpu vienkāršota atjaunošana</v>
      </c>
      <c r="B5" s="53"/>
      <c r="C5" s="102"/>
      <c r="D5" s="105"/>
      <c r="E5" s="105"/>
      <c r="F5" s="105"/>
      <c r="G5" s="105"/>
      <c r="H5" s="102"/>
      <c r="I5" s="102"/>
      <c r="J5" s="102"/>
      <c r="K5" s="102"/>
      <c r="L5" s="102"/>
      <c r="M5" s="102"/>
      <c r="N5" s="102"/>
      <c r="O5" s="102"/>
      <c r="P5" s="102"/>
    </row>
    <row r="6" spans="1:19">
      <c r="A6" s="53" t="str">
        <f>'1.1 Demont.'!$A$6</f>
        <v>Objekta adrese: Struktoru iela 14, Rīga</v>
      </c>
      <c r="B6" s="53"/>
      <c r="C6" s="102"/>
      <c r="D6" s="105"/>
      <c r="E6" s="105"/>
      <c r="F6" s="105"/>
      <c r="G6" s="105"/>
      <c r="H6" s="102"/>
      <c r="I6" s="102"/>
      <c r="J6" s="102"/>
      <c r="K6" s="102"/>
      <c r="L6" s="102"/>
      <c r="M6" s="102"/>
      <c r="N6" s="102"/>
      <c r="O6" s="102"/>
      <c r="P6" s="102"/>
    </row>
    <row r="7" spans="1:19">
      <c r="A7" s="53" t="str">
        <f>'1.1 Demont.'!$A$7</f>
        <v xml:space="preserve">Pasūtījuma Nr.: </v>
      </c>
      <c r="B7" s="53"/>
      <c r="C7" s="102"/>
      <c r="D7" s="105"/>
      <c r="E7" s="105"/>
      <c r="F7" s="105"/>
      <c r="G7" s="105"/>
      <c r="H7" s="102"/>
      <c r="I7" s="102"/>
      <c r="J7" s="102"/>
      <c r="K7" s="102"/>
      <c r="L7" s="102"/>
      <c r="M7" s="102"/>
      <c r="N7" s="102"/>
      <c r="O7" s="102"/>
      <c r="P7" s="102"/>
    </row>
    <row r="8" spans="1:19">
      <c r="A8" s="53"/>
      <c r="B8" s="53"/>
      <c r="C8" s="102"/>
      <c r="D8" s="105"/>
      <c r="E8" s="105"/>
      <c r="F8" s="105"/>
      <c r="G8" s="105"/>
      <c r="H8" s="102"/>
      <c r="I8" s="102"/>
      <c r="J8" s="102"/>
      <c r="K8" s="102"/>
      <c r="L8" s="102"/>
      <c r="M8" s="102"/>
      <c r="N8" s="102"/>
      <c r="O8" s="102"/>
      <c r="P8" s="102"/>
    </row>
    <row r="9" spans="1:19">
      <c r="A9" s="103">
        <f>'1.1 Demont.'!$A$9</f>
        <v>0</v>
      </c>
      <c r="C9" s="53"/>
      <c r="D9" s="105"/>
      <c r="H9" s="102"/>
      <c r="I9" s="102"/>
      <c r="J9" s="102"/>
      <c r="K9" s="53"/>
      <c r="L9" s="53"/>
      <c r="M9" s="217" t="s">
        <v>21</v>
      </c>
      <c r="N9" s="217"/>
      <c r="O9" s="218">
        <f>P50</f>
        <v>0</v>
      </c>
      <c r="P9" s="219"/>
    </row>
    <row r="10" spans="1:19">
      <c r="C10" s="53"/>
      <c r="D10" s="105"/>
      <c r="H10" s="102"/>
      <c r="I10" s="102"/>
      <c r="J10" s="102"/>
      <c r="K10" s="53"/>
      <c r="L10" s="53"/>
      <c r="M10" s="105"/>
      <c r="N10" s="105"/>
      <c r="O10" s="106"/>
      <c r="P10" s="107"/>
    </row>
    <row r="11" spans="1:19">
      <c r="A11" s="53"/>
      <c r="B11" s="53"/>
      <c r="C11" s="53"/>
      <c r="D11" s="102"/>
      <c r="P11" s="105" t="e">
        <f>Kops.1!$I$15</f>
        <v>#REF!</v>
      </c>
    </row>
    <row r="12" spans="1:19" ht="12.75" customHeight="1">
      <c r="A12" s="220" t="s">
        <v>4</v>
      </c>
      <c r="B12" s="220" t="s">
        <v>25</v>
      </c>
      <c r="C12" s="220" t="s">
        <v>43</v>
      </c>
      <c r="D12" s="220" t="s">
        <v>1</v>
      </c>
      <c r="E12" s="222" t="s">
        <v>2</v>
      </c>
      <c r="F12" s="212" t="s">
        <v>5</v>
      </c>
      <c r="G12" s="213"/>
      <c r="H12" s="213"/>
      <c r="I12" s="213"/>
      <c r="J12" s="213"/>
      <c r="K12" s="214"/>
      <c r="L12" s="212" t="s">
        <v>3</v>
      </c>
      <c r="M12" s="213"/>
      <c r="N12" s="213"/>
      <c r="O12" s="213"/>
      <c r="P12" s="214"/>
    </row>
    <row r="13" spans="1:19" ht="54.75" customHeight="1">
      <c r="A13" s="221"/>
      <c r="B13" s="221"/>
      <c r="C13" s="221"/>
      <c r="D13" s="221"/>
      <c r="E13" s="222"/>
      <c r="F13" s="108" t="s">
        <v>26</v>
      </c>
      <c r="G13" s="108" t="s">
        <v>27</v>
      </c>
      <c r="H13" s="108" t="s">
        <v>39</v>
      </c>
      <c r="I13" s="108" t="s">
        <v>40</v>
      </c>
      <c r="J13" s="108" t="s">
        <v>41</v>
      </c>
      <c r="K13" s="108" t="s">
        <v>44</v>
      </c>
      <c r="L13" s="108" t="s">
        <v>28</v>
      </c>
      <c r="M13" s="108" t="s">
        <v>39</v>
      </c>
      <c r="N13" s="108" t="s">
        <v>40</v>
      </c>
      <c r="O13" s="108" t="s">
        <v>41</v>
      </c>
      <c r="P13" s="108" t="s">
        <v>45</v>
      </c>
    </row>
    <row r="14" spans="1:19">
      <c r="A14" s="109"/>
      <c r="B14" s="109"/>
      <c r="C14" s="163" t="s">
        <v>100</v>
      </c>
      <c r="D14" s="164"/>
      <c r="E14" s="165"/>
      <c r="F14" s="165"/>
      <c r="G14" s="165"/>
      <c r="H14" s="151"/>
      <c r="I14" s="151"/>
      <c r="J14" s="151"/>
      <c r="K14" s="113">
        <f>ROUND(H14+I14+J14,2)</f>
        <v>0</v>
      </c>
      <c r="L14" s="113">
        <f>ROUND(F14*E14,2)</f>
        <v>0</v>
      </c>
      <c r="M14" s="114">
        <f>ROUND(H14*E14,2)</f>
        <v>0</v>
      </c>
      <c r="N14" s="114">
        <f>ROUND(I14*E14,2)</f>
        <v>0</v>
      </c>
      <c r="O14" s="114">
        <f>ROUND(J14*E14,2)</f>
        <v>0</v>
      </c>
      <c r="P14" s="113">
        <f>ROUND(M14+N14+O14,2)</f>
        <v>0</v>
      </c>
    </row>
    <row r="15" spans="1:19" ht="25.5">
      <c r="A15" s="109">
        <v>1</v>
      </c>
      <c r="B15" s="116" t="s">
        <v>99</v>
      </c>
      <c r="C15" s="169" t="s">
        <v>101</v>
      </c>
      <c r="D15" s="42" t="s">
        <v>102</v>
      </c>
      <c r="E15" s="119">
        <v>16.5</v>
      </c>
      <c r="F15" s="119"/>
      <c r="G15" s="120"/>
      <c r="H15" s="121">
        <f>ROUND(G15*F15,2)</f>
        <v>0</v>
      </c>
      <c r="I15" s="121"/>
      <c r="J15" s="121"/>
      <c r="K15" s="113">
        <f>ROUND(H15+I15+J15,2)</f>
        <v>0</v>
      </c>
      <c r="L15" s="113">
        <f>ROUND(F15*E15,2)</f>
        <v>0</v>
      </c>
      <c r="M15" s="114">
        <f>ROUND(H15*E15,2)</f>
        <v>0</v>
      </c>
      <c r="N15" s="114">
        <f>ROUND(I15*E15,2)</f>
        <v>0</v>
      </c>
      <c r="O15" s="114">
        <f>ROUND(J15*E15,2)</f>
        <v>0</v>
      </c>
      <c r="P15" s="113">
        <f>ROUND(M15+N15+O15,2)</f>
        <v>0</v>
      </c>
      <c r="S15" s="102"/>
    </row>
    <row r="16" spans="1:19" ht="25.5">
      <c r="A16" s="109">
        <v>2</v>
      </c>
      <c r="B16" s="116" t="s">
        <v>99</v>
      </c>
      <c r="C16" s="169" t="s">
        <v>103</v>
      </c>
      <c r="D16" s="42" t="s">
        <v>102</v>
      </c>
      <c r="E16" s="119">
        <f>E15</f>
        <v>16.5</v>
      </c>
      <c r="F16" s="119"/>
      <c r="G16" s="120"/>
      <c r="H16" s="121">
        <f>ROUND(G16*F16,2)</f>
        <v>0</v>
      </c>
      <c r="I16" s="121"/>
      <c r="J16" s="121"/>
      <c r="K16" s="113">
        <f>ROUND(H16+I16+J16,2)</f>
        <v>0</v>
      </c>
      <c r="L16" s="113">
        <f>ROUND(F16*E16,2)</f>
        <v>0</v>
      </c>
      <c r="M16" s="114">
        <f>ROUND(H16*E16,2)</f>
        <v>0</v>
      </c>
      <c r="N16" s="114">
        <f>ROUND(I16*E16,2)</f>
        <v>0</v>
      </c>
      <c r="O16" s="114">
        <f>ROUND(J16*E16,2)</f>
        <v>0</v>
      </c>
      <c r="P16" s="113">
        <f>ROUND(M16+N16+O16,2)</f>
        <v>0</v>
      </c>
      <c r="S16" s="102"/>
    </row>
    <row r="17" spans="1:19">
      <c r="A17" s="109">
        <v>3</v>
      </c>
      <c r="B17" s="116" t="s">
        <v>99</v>
      </c>
      <c r="C17" s="169" t="s">
        <v>104</v>
      </c>
      <c r="D17" s="42" t="s">
        <v>102</v>
      </c>
      <c r="E17" s="119">
        <f>E16</f>
        <v>16.5</v>
      </c>
      <c r="F17" s="119"/>
      <c r="G17" s="120"/>
      <c r="H17" s="121">
        <f>ROUND(G17*F17,2)</f>
        <v>0</v>
      </c>
      <c r="I17" s="121"/>
      <c r="J17" s="121"/>
      <c r="K17" s="113">
        <f>ROUND(H17+I17+J17,2)</f>
        <v>0</v>
      </c>
      <c r="L17" s="113">
        <f>ROUND(F17*E17,2)</f>
        <v>0</v>
      </c>
      <c r="M17" s="114">
        <f>ROUND(H17*E17,2)</f>
        <v>0</v>
      </c>
      <c r="N17" s="114">
        <f>ROUND(I17*E17,2)</f>
        <v>0</v>
      </c>
      <c r="O17" s="114">
        <f>ROUND(J17*E17,2)</f>
        <v>0</v>
      </c>
      <c r="P17" s="113">
        <f>ROUND(M17+N17+O17,2)</f>
        <v>0</v>
      </c>
      <c r="S17" s="102"/>
    </row>
    <row r="18" spans="1:19" ht="25.5">
      <c r="A18" s="109">
        <v>4</v>
      </c>
      <c r="B18" s="116" t="s">
        <v>99</v>
      </c>
      <c r="C18" s="167" t="s">
        <v>105</v>
      </c>
      <c r="D18" s="42" t="s">
        <v>102</v>
      </c>
      <c r="E18" s="119">
        <f>E17</f>
        <v>16.5</v>
      </c>
      <c r="F18" s="119"/>
      <c r="G18" s="120"/>
      <c r="H18" s="121">
        <f>ROUND(G18*F18,2)</f>
        <v>0</v>
      </c>
      <c r="I18" s="121"/>
      <c r="J18" s="121"/>
      <c r="K18" s="113">
        <f t="shared" ref="K18:K48" si="0">ROUND(H18+I18+J18,2)</f>
        <v>0</v>
      </c>
      <c r="L18" s="113">
        <f t="shared" ref="L18:L48" si="1">ROUND(F18*E18,2)</f>
        <v>0</v>
      </c>
      <c r="M18" s="114">
        <f t="shared" ref="M18:M48" si="2">ROUND(H18*E18,2)</f>
        <v>0</v>
      </c>
      <c r="N18" s="114">
        <f t="shared" ref="N18:N48" si="3">ROUND(I18*E18,2)</f>
        <v>0</v>
      </c>
      <c r="O18" s="114">
        <f t="shared" ref="O18:O48" si="4">ROUND(J18*E18,2)</f>
        <v>0</v>
      </c>
      <c r="P18" s="113">
        <f t="shared" ref="P18:P48" si="5">ROUND(M18+N18+O18,2)</f>
        <v>0</v>
      </c>
      <c r="S18" s="102"/>
    </row>
    <row r="19" spans="1:19">
      <c r="A19" s="109"/>
      <c r="B19" s="116"/>
      <c r="C19" s="168" t="s">
        <v>106</v>
      </c>
      <c r="D19" s="42"/>
      <c r="E19" s="119"/>
      <c r="F19" s="119"/>
      <c r="G19" s="120"/>
      <c r="H19" s="121"/>
      <c r="I19" s="121"/>
      <c r="J19" s="121"/>
      <c r="K19" s="113">
        <f t="shared" si="0"/>
        <v>0</v>
      </c>
      <c r="L19" s="113">
        <f t="shared" si="1"/>
        <v>0</v>
      </c>
      <c r="M19" s="114">
        <f t="shared" si="2"/>
        <v>0</v>
      </c>
      <c r="N19" s="114">
        <f t="shared" si="3"/>
        <v>0</v>
      </c>
      <c r="O19" s="114">
        <f t="shared" si="4"/>
        <v>0</v>
      </c>
      <c r="P19" s="113">
        <f t="shared" si="5"/>
        <v>0</v>
      </c>
      <c r="S19" s="102"/>
    </row>
    <row r="20" spans="1:19" ht="25.5">
      <c r="A20" s="109">
        <v>5</v>
      </c>
      <c r="B20" s="116" t="s">
        <v>99</v>
      </c>
      <c r="C20" s="169" t="s">
        <v>107</v>
      </c>
      <c r="D20" s="42" t="s">
        <v>102</v>
      </c>
      <c r="E20" s="119">
        <v>19</v>
      </c>
      <c r="F20" s="119"/>
      <c r="G20" s="120"/>
      <c r="H20" s="121">
        <f>ROUND(G20*F20,2)</f>
        <v>0</v>
      </c>
      <c r="I20" s="121"/>
      <c r="J20" s="121"/>
      <c r="K20" s="113">
        <f t="shared" si="0"/>
        <v>0</v>
      </c>
      <c r="L20" s="113">
        <f t="shared" si="1"/>
        <v>0</v>
      </c>
      <c r="M20" s="114">
        <f t="shared" si="2"/>
        <v>0</v>
      </c>
      <c r="N20" s="114">
        <f t="shared" si="3"/>
        <v>0</v>
      </c>
      <c r="O20" s="114">
        <f t="shared" si="4"/>
        <v>0</v>
      </c>
      <c r="P20" s="113">
        <f t="shared" si="5"/>
        <v>0</v>
      </c>
      <c r="S20" s="102"/>
    </row>
    <row r="21" spans="1:19" ht="25.5">
      <c r="A21" s="109">
        <v>6</v>
      </c>
      <c r="B21" s="116" t="s">
        <v>99</v>
      </c>
      <c r="C21" s="169" t="s">
        <v>103</v>
      </c>
      <c r="D21" s="42" t="s">
        <v>102</v>
      </c>
      <c r="E21" s="119">
        <f>E20</f>
        <v>19</v>
      </c>
      <c r="F21" s="119"/>
      <c r="G21" s="120"/>
      <c r="H21" s="121">
        <f>ROUND(G21*F21,2)</f>
        <v>0</v>
      </c>
      <c r="I21" s="121"/>
      <c r="J21" s="121"/>
      <c r="K21" s="113">
        <f t="shared" si="0"/>
        <v>0</v>
      </c>
      <c r="L21" s="113">
        <f t="shared" si="1"/>
        <v>0</v>
      </c>
      <c r="M21" s="114">
        <f t="shared" si="2"/>
        <v>0</v>
      </c>
      <c r="N21" s="114">
        <f t="shared" si="3"/>
        <v>0</v>
      </c>
      <c r="O21" s="114">
        <f t="shared" si="4"/>
        <v>0</v>
      </c>
      <c r="P21" s="113">
        <f t="shared" si="5"/>
        <v>0</v>
      </c>
      <c r="S21" s="102"/>
    </row>
    <row r="22" spans="1:19" ht="25.5">
      <c r="A22" s="109">
        <v>7</v>
      </c>
      <c r="B22" s="116" t="s">
        <v>99</v>
      </c>
      <c r="C22" s="167" t="s">
        <v>105</v>
      </c>
      <c r="D22" s="42" t="s">
        <v>102</v>
      </c>
      <c r="E22" s="119">
        <f>E21</f>
        <v>19</v>
      </c>
      <c r="F22" s="119"/>
      <c r="G22" s="120"/>
      <c r="H22" s="121">
        <f>ROUND(G22*F22,2)</f>
        <v>0</v>
      </c>
      <c r="I22" s="121"/>
      <c r="J22" s="121"/>
      <c r="K22" s="113">
        <f t="shared" si="0"/>
        <v>0</v>
      </c>
      <c r="L22" s="113">
        <f t="shared" si="1"/>
        <v>0</v>
      </c>
      <c r="M22" s="114">
        <f t="shared" si="2"/>
        <v>0</v>
      </c>
      <c r="N22" s="114">
        <f t="shared" si="3"/>
        <v>0</v>
      </c>
      <c r="O22" s="114">
        <f t="shared" si="4"/>
        <v>0</v>
      </c>
      <c r="P22" s="113">
        <f t="shared" si="5"/>
        <v>0</v>
      </c>
      <c r="S22" s="102"/>
    </row>
    <row r="23" spans="1:19">
      <c r="A23" s="109"/>
      <c r="B23" s="116"/>
      <c r="C23" s="168" t="s">
        <v>109</v>
      </c>
      <c r="D23" s="42"/>
      <c r="E23" s="119"/>
      <c r="F23" s="119"/>
      <c r="G23" s="120"/>
      <c r="H23" s="121"/>
      <c r="I23" s="121"/>
      <c r="J23" s="121"/>
      <c r="K23" s="113">
        <f t="shared" si="0"/>
        <v>0</v>
      </c>
      <c r="L23" s="113">
        <f t="shared" si="1"/>
        <v>0</v>
      </c>
      <c r="M23" s="114">
        <f t="shared" si="2"/>
        <v>0</v>
      </c>
      <c r="N23" s="114">
        <f t="shared" si="3"/>
        <v>0</v>
      </c>
      <c r="O23" s="114">
        <f t="shared" si="4"/>
        <v>0</v>
      </c>
      <c r="P23" s="113">
        <f t="shared" si="5"/>
        <v>0</v>
      </c>
      <c r="S23" s="102"/>
    </row>
    <row r="24" spans="1:19" ht="25.5">
      <c r="A24" s="109">
        <v>8</v>
      </c>
      <c r="B24" s="116" t="s">
        <v>99</v>
      </c>
      <c r="C24" s="169" t="s">
        <v>107</v>
      </c>
      <c r="D24" s="42" t="s">
        <v>102</v>
      </c>
      <c r="E24" s="119">
        <v>3.1</v>
      </c>
      <c r="F24" s="119"/>
      <c r="G24" s="120"/>
      <c r="H24" s="121">
        <f>ROUND(G24*F24,2)</f>
        <v>0</v>
      </c>
      <c r="I24" s="121"/>
      <c r="J24" s="121"/>
      <c r="K24" s="113">
        <f t="shared" si="0"/>
        <v>0</v>
      </c>
      <c r="L24" s="113">
        <f t="shared" si="1"/>
        <v>0</v>
      </c>
      <c r="M24" s="114">
        <f t="shared" si="2"/>
        <v>0</v>
      </c>
      <c r="N24" s="114">
        <f t="shared" si="3"/>
        <v>0</v>
      </c>
      <c r="O24" s="114">
        <f t="shared" si="4"/>
        <v>0</v>
      </c>
      <c r="P24" s="113">
        <f t="shared" si="5"/>
        <v>0</v>
      </c>
      <c r="S24" s="102"/>
    </row>
    <row r="25" spans="1:19" ht="25.5">
      <c r="A25" s="109">
        <v>9</v>
      </c>
      <c r="B25" s="116" t="s">
        <v>99</v>
      </c>
      <c r="C25" s="169" t="s">
        <v>103</v>
      </c>
      <c r="D25" s="42" t="s">
        <v>102</v>
      </c>
      <c r="E25" s="119">
        <f>E24</f>
        <v>3.1</v>
      </c>
      <c r="F25" s="119"/>
      <c r="G25" s="120"/>
      <c r="H25" s="121">
        <f>ROUND(G25*F25,2)</f>
        <v>0</v>
      </c>
      <c r="I25" s="121"/>
      <c r="J25" s="121"/>
      <c r="K25" s="113">
        <f t="shared" si="0"/>
        <v>0</v>
      </c>
      <c r="L25" s="113">
        <f t="shared" si="1"/>
        <v>0</v>
      </c>
      <c r="M25" s="114">
        <f t="shared" si="2"/>
        <v>0</v>
      </c>
      <c r="N25" s="114">
        <f t="shared" si="3"/>
        <v>0</v>
      </c>
      <c r="O25" s="114">
        <f t="shared" si="4"/>
        <v>0</v>
      </c>
      <c r="P25" s="113">
        <f t="shared" si="5"/>
        <v>0</v>
      </c>
      <c r="S25" s="102"/>
    </row>
    <row r="26" spans="1:19" ht="25.5">
      <c r="A26" s="109">
        <v>10</v>
      </c>
      <c r="B26" s="116" t="s">
        <v>99</v>
      </c>
      <c r="C26" s="167" t="s">
        <v>108</v>
      </c>
      <c r="D26" s="42" t="s">
        <v>102</v>
      </c>
      <c r="E26" s="119">
        <f>E25</f>
        <v>3.1</v>
      </c>
      <c r="F26" s="119"/>
      <c r="G26" s="120"/>
      <c r="H26" s="121">
        <f>ROUND(G26*F26,2)</f>
        <v>0</v>
      </c>
      <c r="I26" s="121"/>
      <c r="J26" s="121"/>
      <c r="K26" s="113">
        <f t="shared" si="0"/>
        <v>0</v>
      </c>
      <c r="L26" s="113">
        <f t="shared" si="1"/>
        <v>0</v>
      </c>
      <c r="M26" s="114">
        <f t="shared" si="2"/>
        <v>0</v>
      </c>
      <c r="N26" s="114">
        <f t="shared" si="3"/>
        <v>0</v>
      </c>
      <c r="O26" s="114">
        <f t="shared" si="4"/>
        <v>0</v>
      </c>
      <c r="P26" s="113">
        <f t="shared" si="5"/>
        <v>0</v>
      </c>
      <c r="S26" s="102"/>
    </row>
    <row r="27" spans="1:19">
      <c r="A27" s="109"/>
      <c r="B27" s="116"/>
      <c r="C27" s="168" t="s">
        <v>110</v>
      </c>
      <c r="D27" s="42"/>
      <c r="E27" s="119"/>
      <c r="F27" s="119"/>
      <c r="G27" s="120"/>
      <c r="H27" s="121"/>
      <c r="I27" s="121"/>
      <c r="J27" s="121"/>
      <c r="K27" s="113">
        <f t="shared" si="0"/>
        <v>0</v>
      </c>
      <c r="L27" s="113">
        <f t="shared" si="1"/>
        <v>0</v>
      </c>
      <c r="M27" s="114">
        <f t="shared" si="2"/>
        <v>0</v>
      </c>
      <c r="N27" s="114">
        <f t="shared" si="3"/>
        <v>0</v>
      </c>
      <c r="O27" s="114">
        <f t="shared" si="4"/>
        <v>0</v>
      </c>
      <c r="P27" s="113">
        <f t="shared" si="5"/>
        <v>0</v>
      </c>
      <c r="S27" s="102"/>
    </row>
    <row r="28" spans="1:19" ht="25.5">
      <c r="A28" s="109">
        <v>11</v>
      </c>
      <c r="B28" s="116" t="s">
        <v>99</v>
      </c>
      <c r="C28" s="167" t="s">
        <v>105</v>
      </c>
      <c r="D28" s="42" t="s">
        <v>102</v>
      </c>
      <c r="E28" s="119">
        <v>10.5</v>
      </c>
      <c r="F28" s="119"/>
      <c r="G28" s="120"/>
      <c r="H28" s="121">
        <f>ROUND(G28*F28,2)</f>
        <v>0</v>
      </c>
      <c r="I28" s="121"/>
      <c r="J28" s="121"/>
      <c r="K28" s="113">
        <f t="shared" si="0"/>
        <v>0</v>
      </c>
      <c r="L28" s="113">
        <f t="shared" si="1"/>
        <v>0</v>
      </c>
      <c r="M28" s="114">
        <f t="shared" si="2"/>
        <v>0</v>
      </c>
      <c r="N28" s="114">
        <f t="shared" si="3"/>
        <v>0</v>
      </c>
      <c r="O28" s="114">
        <f t="shared" si="4"/>
        <v>0</v>
      </c>
      <c r="P28" s="113">
        <f t="shared" si="5"/>
        <v>0</v>
      </c>
      <c r="S28" s="102"/>
    </row>
    <row r="29" spans="1:19" ht="25.5">
      <c r="A29" s="109">
        <v>12</v>
      </c>
      <c r="B29" s="116" t="s">
        <v>99</v>
      </c>
      <c r="C29" s="166" t="s">
        <v>111</v>
      </c>
      <c r="D29" s="42" t="s">
        <v>102</v>
      </c>
      <c r="E29" s="119">
        <f>E28</f>
        <v>10.5</v>
      </c>
      <c r="F29" s="119"/>
      <c r="G29" s="120"/>
      <c r="H29" s="121">
        <f>ROUND(G29*F29,2)</f>
        <v>0</v>
      </c>
      <c r="I29" s="121"/>
      <c r="J29" s="121"/>
      <c r="K29" s="113">
        <f t="shared" si="0"/>
        <v>0</v>
      </c>
      <c r="L29" s="113">
        <f t="shared" si="1"/>
        <v>0</v>
      </c>
      <c r="M29" s="114">
        <f t="shared" si="2"/>
        <v>0</v>
      </c>
      <c r="N29" s="114">
        <f t="shared" si="3"/>
        <v>0</v>
      </c>
      <c r="O29" s="114">
        <f t="shared" si="4"/>
        <v>0</v>
      </c>
      <c r="P29" s="113">
        <f t="shared" si="5"/>
        <v>0</v>
      </c>
      <c r="S29" s="102"/>
    </row>
    <row r="30" spans="1:19" ht="25.5">
      <c r="A30" s="109">
        <v>13</v>
      </c>
      <c r="B30" s="116" t="s">
        <v>99</v>
      </c>
      <c r="C30" s="169" t="s">
        <v>112</v>
      </c>
      <c r="D30" s="42" t="s">
        <v>102</v>
      </c>
      <c r="E30" s="119">
        <f>E29</f>
        <v>10.5</v>
      </c>
      <c r="F30" s="119"/>
      <c r="G30" s="120"/>
      <c r="H30" s="121">
        <f>ROUND(G30*F30,2)</f>
        <v>0</v>
      </c>
      <c r="I30" s="121"/>
      <c r="J30" s="121"/>
      <c r="K30" s="113">
        <f t="shared" si="0"/>
        <v>0</v>
      </c>
      <c r="L30" s="113">
        <f t="shared" si="1"/>
        <v>0</v>
      </c>
      <c r="M30" s="114">
        <f t="shared" si="2"/>
        <v>0</v>
      </c>
      <c r="N30" s="114">
        <f t="shared" si="3"/>
        <v>0</v>
      </c>
      <c r="O30" s="114">
        <f t="shared" si="4"/>
        <v>0</v>
      </c>
      <c r="P30" s="113">
        <f t="shared" si="5"/>
        <v>0</v>
      </c>
      <c r="S30" s="102"/>
    </row>
    <row r="31" spans="1:19" ht="25.5">
      <c r="A31" s="109"/>
      <c r="B31" s="116"/>
      <c r="C31" s="170" t="s">
        <v>113</v>
      </c>
      <c r="D31" s="42"/>
      <c r="E31" s="119"/>
      <c r="F31" s="119"/>
      <c r="G31" s="120"/>
      <c r="H31" s="121"/>
      <c r="I31" s="121"/>
      <c r="J31" s="121"/>
      <c r="K31" s="113">
        <f t="shared" si="0"/>
        <v>0</v>
      </c>
      <c r="L31" s="113">
        <f t="shared" si="1"/>
        <v>0</v>
      </c>
      <c r="M31" s="114">
        <f t="shared" si="2"/>
        <v>0</v>
      </c>
      <c r="N31" s="114">
        <f t="shared" si="3"/>
        <v>0</v>
      </c>
      <c r="O31" s="114">
        <f t="shared" si="4"/>
        <v>0</v>
      </c>
      <c r="P31" s="113">
        <f t="shared" si="5"/>
        <v>0</v>
      </c>
      <c r="S31" s="102"/>
    </row>
    <row r="32" spans="1:19" ht="25.5">
      <c r="A32" s="109">
        <v>14</v>
      </c>
      <c r="B32" s="116" t="s">
        <v>99</v>
      </c>
      <c r="C32" s="169" t="s">
        <v>112</v>
      </c>
      <c r="D32" s="42" t="s">
        <v>102</v>
      </c>
      <c r="E32" s="119">
        <f>E30</f>
        <v>10.5</v>
      </c>
      <c r="F32" s="119"/>
      <c r="G32" s="120"/>
      <c r="H32" s="121">
        <f>ROUND(G32*F32,2)</f>
        <v>0</v>
      </c>
      <c r="I32" s="121"/>
      <c r="J32" s="121"/>
      <c r="K32" s="113">
        <f t="shared" si="0"/>
        <v>0</v>
      </c>
      <c r="L32" s="113">
        <f t="shared" si="1"/>
        <v>0</v>
      </c>
      <c r="M32" s="114">
        <f t="shared" si="2"/>
        <v>0</v>
      </c>
      <c r="N32" s="114">
        <f t="shared" si="3"/>
        <v>0</v>
      </c>
      <c r="O32" s="114">
        <f t="shared" si="4"/>
        <v>0</v>
      </c>
      <c r="P32" s="113">
        <f t="shared" si="5"/>
        <v>0</v>
      </c>
      <c r="S32" s="102"/>
    </row>
    <row r="33" spans="1:19" ht="25.5">
      <c r="A33" s="109">
        <v>15</v>
      </c>
      <c r="B33" s="116" t="s">
        <v>99</v>
      </c>
      <c r="C33" s="166" t="s">
        <v>111</v>
      </c>
      <c r="D33" s="42" t="s">
        <v>102</v>
      </c>
      <c r="E33" s="119">
        <f>E32</f>
        <v>10.5</v>
      </c>
      <c r="F33" s="119"/>
      <c r="G33" s="120"/>
      <c r="H33" s="121">
        <f>ROUND(G33*F33,2)</f>
        <v>0</v>
      </c>
      <c r="I33" s="121"/>
      <c r="J33" s="121"/>
      <c r="K33" s="113">
        <f t="shared" si="0"/>
        <v>0</v>
      </c>
      <c r="L33" s="113">
        <f t="shared" si="1"/>
        <v>0</v>
      </c>
      <c r="M33" s="114">
        <f t="shared" si="2"/>
        <v>0</v>
      </c>
      <c r="N33" s="114">
        <f t="shared" si="3"/>
        <v>0</v>
      </c>
      <c r="O33" s="114">
        <f t="shared" si="4"/>
        <v>0</v>
      </c>
      <c r="P33" s="113">
        <f t="shared" si="5"/>
        <v>0</v>
      </c>
      <c r="S33" s="102"/>
    </row>
    <row r="34" spans="1:19" ht="25.5">
      <c r="A34" s="109">
        <v>16</v>
      </c>
      <c r="B34" s="116" t="s">
        <v>99</v>
      </c>
      <c r="C34" s="167" t="s">
        <v>105</v>
      </c>
      <c r="D34" s="42" t="s">
        <v>102</v>
      </c>
      <c r="E34" s="119">
        <f>E33</f>
        <v>10.5</v>
      </c>
      <c r="F34" s="119"/>
      <c r="G34" s="120"/>
      <c r="H34" s="121">
        <f>ROUND(G34*F34,2)</f>
        <v>0</v>
      </c>
      <c r="I34" s="121"/>
      <c r="J34" s="121"/>
      <c r="K34" s="113">
        <f t="shared" si="0"/>
        <v>0</v>
      </c>
      <c r="L34" s="113">
        <f t="shared" si="1"/>
        <v>0</v>
      </c>
      <c r="M34" s="114">
        <f t="shared" si="2"/>
        <v>0</v>
      </c>
      <c r="N34" s="114">
        <f t="shared" si="3"/>
        <v>0</v>
      </c>
      <c r="O34" s="114">
        <f t="shared" si="4"/>
        <v>0</v>
      </c>
      <c r="P34" s="113">
        <f t="shared" si="5"/>
        <v>0</v>
      </c>
      <c r="S34" s="102"/>
    </row>
    <row r="35" spans="1:19">
      <c r="A35" s="109"/>
      <c r="B35" s="116"/>
      <c r="C35" s="168" t="s">
        <v>114</v>
      </c>
      <c r="D35" s="42"/>
      <c r="E35" s="119"/>
      <c r="F35" s="119"/>
      <c r="G35" s="120"/>
      <c r="H35" s="121"/>
      <c r="I35" s="121"/>
      <c r="J35" s="121"/>
      <c r="K35" s="113">
        <f t="shared" si="0"/>
        <v>0</v>
      </c>
      <c r="L35" s="113">
        <f t="shared" si="1"/>
        <v>0</v>
      </c>
      <c r="M35" s="114">
        <f t="shared" si="2"/>
        <v>0</v>
      </c>
      <c r="N35" s="114">
        <f t="shared" si="3"/>
        <v>0</v>
      </c>
      <c r="O35" s="114">
        <f t="shared" si="4"/>
        <v>0</v>
      </c>
      <c r="P35" s="113">
        <f t="shared" si="5"/>
        <v>0</v>
      </c>
      <c r="S35" s="102"/>
    </row>
    <row r="36" spans="1:19" ht="25.5">
      <c r="A36" s="109"/>
      <c r="B36" s="116"/>
      <c r="C36" s="170" t="s">
        <v>113</v>
      </c>
      <c r="D36" s="42"/>
      <c r="E36" s="119"/>
      <c r="F36" s="119"/>
      <c r="G36" s="120"/>
      <c r="H36" s="121"/>
      <c r="I36" s="121"/>
      <c r="J36" s="121"/>
      <c r="K36" s="113">
        <f t="shared" si="0"/>
        <v>0</v>
      </c>
      <c r="L36" s="113">
        <f t="shared" si="1"/>
        <v>0</v>
      </c>
      <c r="M36" s="114">
        <f t="shared" si="2"/>
        <v>0</v>
      </c>
      <c r="N36" s="114">
        <f t="shared" si="3"/>
        <v>0</v>
      </c>
      <c r="O36" s="114">
        <f t="shared" si="4"/>
        <v>0</v>
      </c>
      <c r="P36" s="113">
        <f t="shared" si="5"/>
        <v>0</v>
      </c>
      <c r="S36" s="102"/>
    </row>
    <row r="37" spans="1:19" ht="25.5">
      <c r="A37" s="109">
        <v>17</v>
      </c>
      <c r="B37" s="116" t="s">
        <v>99</v>
      </c>
      <c r="C37" s="169" t="s">
        <v>112</v>
      </c>
      <c r="D37" s="42" t="s">
        <v>102</v>
      </c>
      <c r="E37" s="119">
        <v>11</v>
      </c>
      <c r="F37" s="119"/>
      <c r="G37" s="120"/>
      <c r="H37" s="121">
        <f>ROUND(G37*F37,2)</f>
        <v>0</v>
      </c>
      <c r="I37" s="121"/>
      <c r="J37" s="121"/>
      <c r="K37" s="113">
        <f t="shared" si="0"/>
        <v>0</v>
      </c>
      <c r="L37" s="113">
        <f t="shared" si="1"/>
        <v>0</v>
      </c>
      <c r="M37" s="114">
        <f t="shared" si="2"/>
        <v>0</v>
      </c>
      <c r="N37" s="114">
        <f t="shared" si="3"/>
        <v>0</v>
      </c>
      <c r="O37" s="114">
        <f t="shared" si="4"/>
        <v>0</v>
      </c>
      <c r="P37" s="113">
        <f t="shared" si="5"/>
        <v>0</v>
      </c>
      <c r="S37" s="102"/>
    </row>
    <row r="38" spans="1:19" ht="25.5">
      <c r="A38" s="109">
        <v>18</v>
      </c>
      <c r="B38" s="116" t="s">
        <v>99</v>
      </c>
      <c r="C38" s="166" t="s">
        <v>111</v>
      </c>
      <c r="D38" s="42" t="s">
        <v>102</v>
      </c>
      <c r="E38" s="119">
        <f>E37</f>
        <v>11</v>
      </c>
      <c r="F38" s="119"/>
      <c r="G38" s="120"/>
      <c r="H38" s="121">
        <f>ROUND(G38*F38,2)</f>
        <v>0</v>
      </c>
      <c r="I38" s="121"/>
      <c r="J38" s="121"/>
      <c r="K38" s="113">
        <f t="shared" si="0"/>
        <v>0</v>
      </c>
      <c r="L38" s="113">
        <f t="shared" si="1"/>
        <v>0</v>
      </c>
      <c r="M38" s="114">
        <f t="shared" si="2"/>
        <v>0</v>
      </c>
      <c r="N38" s="114">
        <f t="shared" si="3"/>
        <v>0</v>
      </c>
      <c r="O38" s="114">
        <f t="shared" si="4"/>
        <v>0</v>
      </c>
      <c r="P38" s="113">
        <f t="shared" si="5"/>
        <v>0</v>
      </c>
      <c r="S38" s="102"/>
    </row>
    <row r="39" spans="1:19" ht="25.5">
      <c r="A39" s="109">
        <v>19</v>
      </c>
      <c r="B39" s="116" t="s">
        <v>99</v>
      </c>
      <c r="C39" s="167" t="s">
        <v>105</v>
      </c>
      <c r="D39" s="42" t="s">
        <v>102</v>
      </c>
      <c r="E39" s="119">
        <f>E38</f>
        <v>11</v>
      </c>
      <c r="F39" s="119"/>
      <c r="G39" s="120"/>
      <c r="H39" s="121">
        <f>ROUND(G39*F39,2)</f>
        <v>0</v>
      </c>
      <c r="I39" s="121"/>
      <c r="J39" s="121"/>
      <c r="K39" s="113">
        <f t="shared" si="0"/>
        <v>0</v>
      </c>
      <c r="L39" s="113">
        <f t="shared" si="1"/>
        <v>0</v>
      </c>
      <c r="M39" s="114">
        <f t="shared" si="2"/>
        <v>0</v>
      </c>
      <c r="N39" s="114">
        <f t="shared" si="3"/>
        <v>0</v>
      </c>
      <c r="O39" s="114">
        <f t="shared" si="4"/>
        <v>0</v>
      </c>
      <c r="P39" s="113">
        <f t="shared" si="5"/>
        <v>0</v>
      </c>
      <c r="S39" s="102"/>
    </row>
    <row r="40" spans="1:19">
      <c r="A40" s="109"/>
      <c r="B40" s="116"/>
      <c r="C40" s="168" t="s">
        <v>115</v>
      </c>
      <c r="D40" s="42"/>
      <c r="E40" s="119"/>
      <c r="F40" s="119"/>
      <c r="G40" s="120"/>
      <c r="H40" s="121"/>
      <c r="I40" s="121"/>
      <c r="J40" s="121"/>
      <c r="K40" s="113">
        <f t="shared" si="0"/>
        <v>0</v>
      </c>
      <c r="L40" s="113">
        <f t="shared" si="1"/>
        <v>0</v>
      </c>
      <c r="M40" s="114">
        <f t="shared" si="2"/>
        <v>0</v>
      </c>
      <c r="N40" s="114">
        <f t="shared" si="3"/>
        <v>0</v>
      </c>
      <c r="O40" s="114">
        <f t="shared" si="4"/>
        <v>0</v>
      </c>
      <c r="P40" s="113">
        <f t="shared" si="5"/>
        <v>0</v>
      </c>
      <c r="S40" s="102"/>
    </row>
    <row r="41" spans="1:19" ht="25.5">
      <c r="A41" s="109"/>
      <c r="B41" s="116"/>
      <c r="C41" s="170" t="s">
        <v>113</v>
      </c>
      <c r="D41" s="42"/>
      <c r="E41" s="119"/>
      <c r="F41" s="119"/>
      <c r="G41" s="120"/>
      <c r="H41" s="121"/>
      <c r="I41" s="121"/>
      <c r="J41" s="121"/>
      <c r="K41" s="113">
        <f t="shared" si="0"/>
        <v>0</v>
      </c>
      <c r="L41" s="113">
        <f t="shared" si="1"/>
        <v>0</v>
      </c>
      <c r="M41" s="114">
        <f t="shared" si="2"/>
        <v>0</v>
      </c>
      <c r="N41" s="114">
        <f t="shared" si="3"/>
        <v>0</v>
      </c>
      <c r="O41" s="114">
        <f t="shared" si="4"/>
        <v>0</v>
      </c>
      <c r="P41" s="113">
        <f t="shared" si="5"/>
        <v>0</v>
      </c>
      <c r="S41" s="102"/>
    </row>
    <row r="42" spans="1:19" ht="25.5">
      <c r="A42" s="109">
        <v>20</v>
      </c>
      <c r="B42" s="116" t="s">
        <v>99</v>
      </c>
      <c r="C42" s="169" t="s">
        <v>116</v>
      </c>
      <c r="D42" s="42" t="s">
        <v>102</v>
      </c>
      <c r="E42" s="119">
        <v>18.600000000000001</v>
      </c>
      <c r="F42" s="119"/>
      <c r="G42" s="120"/>
      <c r="H42" s="121">
        <f>ROUND(G42*F42,2)</f>
        <v>0</v>
      </c>
      <c r="I42" s="121"/>
      <c r="J42" s="121"/>
      <c r="K42" s="113">
        <f t="shared" si="0"/>
        <v>0</v>
      </c>
      <c r="L42" s="113">
        <f t="shared" si="1"/>
        <v>0</v>
      </c>
      <c r="M42" s="114">
        <f t="shared" si="2"/>
        <v>0</v>
      </c>
      <c r="N42" s="114">
        <f t="shared" si="3"/>
        <v>0</v>
      </c>
      <c r="O42" s="114">
        <f t="shared" si="4"/>
        <v>0</v>
      </c>
      <c r="P42" s="113">
        <f t="shared" si="5"/>
        <v>0</v>
      </c>
      <c r="S42" s="102"/>
    </row>
    <row r="43" spans="1:19" ht="25.5">
      <c r="A43" s="109">
        <v>21</v>
      </c>
      <c r="B43" s="116" t="s">
        <v>99</v>
      </c>
      <c r="C43" s="166" t="s">
        <v>117</v>
      </c>
      <c r="D43" s="42" t="s">
        <v>102</v>
      </c>
      <c r="E43" s="119">
        <f>E42</f>
        <v>18.600000000000001</v>
      </c>
      <c r="F43" s="119"/>
      <c r="G43" s="120"/>
      <c r="H43" s="121">
        <f>ROUND(G43*F43,2)</f>
        <v>0</v>
      </c>
      <c r="I43" s="121"/>
      <c r="J43" s="121"/>
      <c r="K43" s="113">
        <f t="shared" si="0"/>
        <v>0</v>
      </c>
      <c r="L43" s="113">
        <f t="shared" si="1"/>
        <v>0</v>
      </c>
      <c r="M43" s="114">
        <f t="shared" si="2"/>
        <v>0</v>
      </c>
      <c r="N43" s="114">
        <f t="shared" si="3"/>
        <v>0</v>
      </c>
      <c r="O43" s="114">
        <f t="shared" si="4"/>
        <v>0</v>
      </c>
      <c r="P43" s="113">
        <f t="shared" si="5"/>
        <v>0</v>
      </c>
      <c r="S43" s="102"/>
    </row>
    <row r="44" spans="1:19" ht="25.5">
      <c r="A44" s="109">
        <v>22</v>
      </c>
      <c r="B44" s="116" t="s">
        <v>99</v>
      </c>
      <c r="C44" s="167" t="s">
        <v>105</v>
      </c>
      <c r="D44" s="42" t="s">
        <v>102</v>
      </c>
      <c r="E44" s="119">
        <f>E43</f>
        <v>18.600000000000001</v>
      </c>
      <c r="F44" s="119"/>
      <c r="G44" s="120"/>
      <c r="H44" s="121">
        <f>ROUND(G44*F44,2)</f>
        <v>0</v>
      </c>
      <c r="I44" s="121"/>
      <c r="J44" s="121"/>
      <c r="K44" s="113">
        <f t="shared" si="0"/>
        <v>0</v>
      </c>
      <c r="L44" s="113">
        <f t="shared" si="1"/>
        <v>0</v>
      </c>
      <c r="M44" s="114">
        <f t="shared" si="2"/>
        <v>0</v>
      </c>
      <c r="N44" s="114">
        <f t="shared" si="3"/>
        <v>0</v>
      </c>
      <c r="O44" s="114">
        <f t="shared" si="4"/>
        <v>0</v>
      </c>
      <c r="P44" s="113">
        <f t="shared" si="5"/>
        <v>0</v>
      </c>
      <c r="S44" s="102"/>
    </row>
    <row r="45" spans="1:19">
      <c r="A45" s="109"/>
      <c r="B45" s="116"/>
      <c r="C45" s="168" t="s">
        <v>118</v>
      </c>
      <c r="D45" s="42"/>
      <c r="E45" s="119"/>
      <c r="F45" s="119"/>
      <c r="G45" s="120"/>
      <c r="H45" s="121"/>
      <c r="I45" s="121"/>
      <c r="J45" s="121"/>
      <c r="K45" s="113">
        <f t="shared" si="0"/>
        <v>0</v>
      </c>
      <c r="L45" s="113">
        <f t="shared" si="1"/>
        <v>0</v>
      </c>
      <c r="M45" s="114">
        <f t="shared" si="2"/>
        <v>0</v>
      </c>
      <c r="N45" s="114">
        <f t="shared" si="3"/>
        <v>0</v>
      </c>
      <c r="O45" s="114">
        <f t="shared" si="4"/>
        <v>0</v>
      </c>
      <c r="P45" s="113">
        <f t="shared" si="5"/>
        <v>0</v>
      </c>
      <c r="S45" s="102"/>
    </row>
    <row r="46" spans="1:19" ht="25.5">
      <c r="A46" s="109"/>
      <c r="B46" s="116"/>
      <c r="C46" s="170" t="s">
        <v>113</v>
      </c>
      <c r="D46" s="42"/>
      <c r="E46" s="119"/>
      <c r="F46" s="119"/>
      <c r="G46" s="120"/>
      <c r="H46" s="121"/>
      <c r="I46" s="121"/>
      <c r="J46" s="121"/>
      <c r="K46" s="113">
        <f t="shared" si="0"/>
        <v>0</v>
      </c>
      <c r="L46" s="113">
        <f t="shared" si="1"/>
        <v>0</v>
      </c>
      <c r="M46" s="114">
        <f t="shared" si="2"/>
        <v>0</v>
      </c>
      <c r="N46" s="114">
        <f t="shared" si="3"/>
        <v>0</v>
      </c>
      <c r="O46" s="114">
        <f t="shared" si="4"/>
        <v>0</v>
      </c>
      <c r="P46" s="113">
        <f t="shared" si="5"/>
        <v>0</v>
      </c>
      <c r="S46" s="102"/>
    </row>
    <row r="47" spans="1:19" ht="25.5">
      <c r="A47" s="109">
        <v>23</v>
      </c>
      <c r="B47" s="116" t="s">
        <v>99</v>
      </c>
      <c r="C47" s="169" t="s">
        <v>107</v>
      </c>
      <c r="D47" s="42" t="s">
        <v>102</v>
      </c>
      <c r="E47" s="119">
        <v>48.7</v>
      </c>
      <c r="F47" s="119"/>
      <c r="G47" s="120"/>
      <c r="H47" s="121">
        <f>ROUND(G47*F47,2)</f>
        <v>0</v>
      </c>
      <c r="I47" s="121"/>
      <c r="J47" s="121"/>
      <c r="K47" s="113">
        <f t="shared" si="0"/>
        <v>0</v>
      </c>
      <c r="L47" s="113">
        <f t="shared" si="1"/>
        <v>0</v>
      </c>
      <c r="M47" s="114">
        <f t="shared" si="2"/>
        <v>0</v>
      </c>
      <c r="N47" s="114">
        <f t="shared" si="3"/>
        <v>0</v>
      </c>
      <c r="O47" s="114">
        <f t="shared" si="4"/>
        <v>0</v>
      </c>
      <c r="P47" s="113">
        <f t="shared" si="5"/>
        <v>0</v>
      </c>
      <c r="S47" s="102"/>
    </row>
    <row r="48" spans="1:19" ht="25.5">
      <c r="A48" s="109">
        <v>24</v>
      </c>
      <c r="B48" s="116" t="s">
        <v>99</v>
      </c>
      <c r="C48" s="167" t="s">
        <v>108</v>
      </c>
      <c r="D48" s="42" t="s">
        <v>102</v>
      </c>
      <c r="E48" s="119">
        <f>E47</f>
        <v>48.7</v>
      </c>
      <c r="F48" s="119"/>
      <c r="G48" s="120"/>
      <c r="H48" s="121">
        <f>ROUND(G48*F48,2)</f>
        <v>0</v>
      </c>
      <c r="I48" s="121"/>
      <c r="J48" s="121"/>
      <c r="K48" s="113">
        <f t="shared" si="0"/>
        <v>0</v>
      </c>
      <c r="L48" s="113">
        <f t="shared" si="1"/>
        <v>0</v>
      </c>
      <c r="M48" s="114">
        <f t="shared" si="2"/>
        <v>0</v>
      </c>
      <c r="N48" s="114">
        <f t="shared" si="3"/>
        <v>0</v>
      </c>
      <c r="O48" s="114">
        <f t="shared" si="4"/>
        <v>0</v>
      </c>
      <c r="P48" s="113">
        <f t="shared" si="5"/>
        <v>0</v>
      </c>
      <c r="S48" s="102"/>
    </row>
    <row r="49" spans="1:18">
      <c r="A49" s="115"/>
      <c r="B49" s="109"/>
      <c r="C49" s="55"/>
      <c r="D49" s="96"/>
      <c r="E49" s="97"/>
      <c r="F49" s="97"/>
      <c r="G49" s="97"/>
      <c r="H49" s="153"/>
      <c r="I49" s="153"/>
      <c r="J49" s="153"/>
      <c r="K49" s="113">
        <f>ROUND(H49+I49+J49,2)</f>
        <v>0</v>
      </c>
      <c r="L49" s="113">
        <f>ROUND(F49*E49,2)</f>
        <v>0</v>
      </c>
      <c r="M49" s="114">
        <f>ROUND(H49*E49,2)</f>
        <v>0</v>
      </c>
      <c r="N49" s="114">
        <f>ROUND(I49*E49,2)</f>
        <v>0</v>
      </c>
      <c r="O49" s="114">
        <f>ROUND(J49*E49,2)</f>
        <v>0</v>
      </c>
      <c r="P49" s="113">
        <f>ROUND(M49+N49+O49,2)</f>
        <v>0</v>
      </c>
    </row>
    <row r="50" spans="1:18" ht="25.5">
      <c r="A50" s="129"/>
      <c r="B50" s="129"/>
      <c r="C50" s="98" t="s">
        <v>47</v>
      </c>
      <c r="D50" s="130"/>
      <c r="E50" s="131"/>
      <c r="F50" s="131"/>
      <c r="G50" s="131"/>
      <c r="H50" s="131"/>
      <c r="I50" s="131"/>
      <c r="J50" s="131"/>
      <c r="K50" s="132"/>
      <c r="L50" s="132">
        <f>SUM(L14:L49)</f>
        <v>0</v>
      </c>
      <c r="M50" s="132">
        <f>SUM(M14:M49)</f>
        <v>0</v>
      </c>
      <c r="N50" s="132">
        <f>SUM(N14:N49)</f>
        <v>0</v>
      </c>
      <c r="O50" s="132">
        <f>SUM(O14:O49)</f>
        <v>0</v>
      </c>
      <c r="P50" s="132">
        <f>SUM(P14:P49)</f>
        <v>0</v>
      </c>
    </row>
    <row r="51" spans="1:18" s="133" customFormat="1">
      <c r="A51" s="99"/>
      <c r="B51" s="99"/>
      <c r="C51" s="100"/>
    </row>
    <row r="52" spans="1:18" s="133" customFormat="1">
      <c r="A52" s="54"/>
      <c r="B52" s="53"/>
      <c r="C52" s="100"/>
      <c r="D52" s="100"/>
      <c r="E52" s="100"/>
      <c r="F52" s="100"/>
    </row>
    <row r="53" spans="1:18" s="133" customFormat="1">
      <c r="A53" s="99"/>
      <c r="B53" s="99"/>
      <c r="C53" s="100"/>
      <c r="P53" s="155"/>
    </row>
    <row r="54" spans="1:18" s="133" customFormat="1">
      <c r="A54" s="53" t="str">
        <f>'1.1 Demont.'!$A$32</f>
        <v xml:space="preserve">Sastādīja:  </v>
      </c>
      <c r="B54" s="54"/>
      <c r="C54" s="134"/>
    </row>
    <row r="55" spans="1:18">
      <c r="A55" s="53"/>
      <c r="B55" s="102"/>
      <c r="C55" s="135"/>
      <c r="F55" s="136"/>
      <c r="Q55" s="103"/>
      <c r="R55" s="103"/>
    </row>
    <row r="56" spans="1:18">
      <c r="A56" s="53"/>
      <c r="B56" s="102"/>
      <c r="C56" s="102"/>
      <c r="Q56" s="103"/>
      <c r="R56" s="103"/>
    </row>
    <row r="57" spans="1:18" s="102" customFormat="1">
      <c r="A57" s="137"/>
      <c r="D57" s="103"/>
      <c r="E57" s="103"/>
      <c r="F57" s="103"/>
    </row>
    <row r="58" spans="1:18">
      <c r="A58" s="53" t="str">
        <f>'1.1 Demont.'!$A$36</f>
        <v xml:space="preserve">Pārbaudīja:  </v>
      </c>
      <c r="B58" s="102"/>
      <c r="C58" s="102"/>
      <c r="Q58" s="103"/>
      <c r="R58" s="103"/>
    </row>
    <row r="59" spans="1:18">
      <c r="A59" s="102"/>
      <c r="B59" s="102"/>
      <c r="C59" s="102"/>
      <c r="Q59" s="103"/>
      <c r="R59" s="103"/>
    </row>
    <row r="60" spans="1:18">
      <c r="A60" s="102"/>
      <c r="B60" s="102"/>
      <c r="C60" s="102"/>
      <c r="Q60" s="103"/>
      <c r="R60" s="103"/>
    </row>
    <row r="61" spans="1:18">
      <c r="A61" s="102"/>
      <c r="B61" s="102"/>
      <c r="C61" s="102"/>
      <c r="Q61" s="103"/>
      <c r="R61" s="103"/>
    </row>
  </sheetData>
  <mergeCells count="11"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74803149606299202" right="0.74803149606299202" top="1.0649606300000001" bottom="0.5" header="0.43307086614173201" footer="0.23622047244094499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36"/>
  <sheetViews>
    <sheetView view="pageBreakPreview" topLeftCell="A4" zoomScale="85" zoomScaleNormal="85" zoomScaleSheetLayoutView="85" workbookViewId="0">
      <selection activeCell="P11" sqref="P11"/>
    </sheetView>
  </sheetViews>
  <sheetFormatPr defaultRowHeight="12.75"/>
  <cols>
    <col min="1" max="1" width="4.5703125" style="103" customWidth="1"/>
    <col min="2" max="2" width="5.42578125" style="103" customWidth="1"/>
    <col min="3" max="3" width="34.7109375" style="103" customWidth="1"/>
    <col min="4" max="4" width="8.140625" style="103" customWidth="1"/>
    <col min="5" max="5" width="9.5703125" style="103" customWidth="1"/>
    <col min="6" max="6" width="9.42578125" style="103" customWidth="1"/>
    <col min="7" max="7" width="9.85546875" style="103" customWidth="1"/>
    <col min="8" max="8" width="9.5703125" style="103" customWidth="1"/>
    <col min="9" max="9" width="10.140625" style="103" customWidth="1"/>
    <col min="10" max="10" width="9.85546875" style="103" customWidth="1"/>
    <col min="11" max="11" width="10.85546875" style="103" customWidth="1"/>
    <col min="12" max="12" width="11" style="103" customWidth="1"/>
    <col min="13" max="13" width="9.85546875" style="103" customWidth="1"/>
    <col min="14" max="14" width="11.7109375" style="103" customWidth="1"/>
    <col min="15" max="15" width="10.28515625" style="103" customWidth="1"/>
    <col min="16" max="16" width="10.85546875" style="103" customWidth="1"/>
    <col min="17" max="17" width="9.42578125" style="102" customWidth="1"/>
    <col min="18" max="18" width="9.140625" style="102"/>
    <col min="19" max="19" width="11" style="103" customWidth="1"/>
    <col min="20" max="16384" width="9.140625" style="103"/>
  </cols>
  <sheetData>
    <row r="1" spans="1:19">
      <c r="A1" s="215" t="s">
        <v>31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01"/>
    </row>
    <row r="2" spans="1:19">
      <c r="A2" s="216" t="s">
        <v>129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9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9">
      <c r="A4" s="53" t="str">
        <f>'1.1 Demont.'!$A$4</f>
        <v>Būves nosaukums: Agroresursu un ekonomikas institūta ekonomikas pētniecības centra ēkas telpu vienkāršota atjaunošana</v>
      </c>
      <c r="B4" s="53"/>
      <c r="C4" s="102"/>
      <c r="D4" s="105"/>
      <c r="E4" s="105"/>
      <c r="F4" s="105"/>
      <c r="G4" s="105"/>
      <c r="H4" s="102"/>
      <c r="I4" s="102"/>
      <c r="J4" s="102"/>
      <c r="K4" s="102"/>
      <c r="L4" s="102"/>
      <c r="M4" s="102"/>
      <c r="N4" s="102"/>
      <c r="O4" s="102"/>
      <c r="P4" s="102"/>
    </row>
    <row r="5" spans="1:19">
      <c r="A5" s="53" t="str">
        <f>'1.1 Demont.'!$A$5</f>
        <v>Objekta nosaukums: Agroresursu un ekonomikas institūta ekonomikas pētniecības centra ēkas telpu vienkāršota atjaunošana</v>
      </c>
      <c r="B5" s="53"/>
      <c r="C5" s="102"/>
      <c r="D5" s="105"/>
      <c r="E5" s="105"/>
      <c r="F5" s="105"/>
      <c r="G5" s="105"/>
      <c r="H5" s="102"/>
      <c r="I5" s="102"/>
      <c r="J5" s="102"/>
      <c r="K5" s="102"/>
      <c r="L5" s="102"/>
      <c r="M5" s="102"/>
      <c r="N5" s="102"/>
      <c r="O5" s="102"/>
      <c r="P5" s="102"/>
    </row>
    <row r="6" spans="1:19">
      <c r="A6" s="53" t="str">
        <f>'1.1 Demont.'!$A$6</f>
        <v>Objekta adrese: Struktoru iela 14, Rīga</v>
      </c>
      <c r="B6" s="53"/>
      <c r="C6" s="102"/>
      <c r="D6" s="105"/>
      <c r="E6" s="105"/>
      <c r="F6" s="105"/>
      <c r="G6" s="105"/>
      <c r="H6" s="102"/>
      <c r="I6" s="102"/>
      <c r="J6" s="102"/>
      <c r="K6" s="102"/>
      <c r="L6" s="102"/>
      <c r="M6" s="102"/>
      <c r="N6" s="102"/>
      <c r="O6" s="102"/>
      <c r="P6" s="102"/>
    </row>
    <row r="7" spans="1:19">
      <c r="A7" s="53" t="str">
        <f>'1.1 Demont.'!$A$7</f>
        <v xml:space="preserve">Pasūtījuma Nr.: </v>
      </c>
      <c r="B7" s="53"/>
      <c r="C7" s="102"/>
      <c r="D7" s="105"/>
      <c r="E7" s="105"/>
      <c r="F7" s="105"/>
      <c r="G7" s="105"/>
      <c r="H7" s="102"/>
      <c r="I7" s="102"/>
      <c r="J7" s="102"/>
      <c r="K7" s="102"/>
      <c r="L7" s="102"/>
      <c r="M7" s="102"/>
      <c r="N7" s="102"/>
      <c r="O7" s="102"/>
      <c r="P7" s="102"/>
    </row>
    <row r="8" spans="1:19">
      <c r="A8" s="53"/>
      <c r="B8" s="53"/>
      <c r="C8" s="102"/>
      <c r="D8" s="105"/>
      <c r="E8" s="105"/>
      <c r="F8" s="105"/>
      <c r="G8" s="105"/>
      <c r="H8" s="102"/>
      <c r="I8" s="102"/>
      <c r="J8" s="102"/>
      <c r="K8" s="102"/>
      <c r="L8" s="102"/>
      <c r="M8" s="102"/>
      <c r="N8" s="102"/>
      <c r="O8" s="102"/>
      <c r="P8" s="102"/>
    </row>
    <row r="9" spans="1:19">
      <c r="A9" s="103">
        <f>'1.1 Demont.'!$A$9</f>
        <v>0</v>
      </c>
      <c r="C9" s="53"/>
      <c r="D9" s="105"/>
      <c r="H9" s="102"/>
      <c r="I9" s="102"/>
      <c r="J9" s="102"/>
      <c r="K9" s="53"/>
      <c r="L9" s="53"/>
      <c r="M9" s="217" t="s">
        <v>21</v>
      </c>
      <c r="N9" s="217"/>
      <c r="O9" s="218">
        <f>P25</f>
        <v>0</v>
      </c>
      <c r="P9" s="219"/>
    </row>
    <row r="10" spans="1:19">
      <c r="C10" s="53"/>
      <c r="D10" s="105"/>
      <c r="H10" s="102"/>
      <c r="I10" s="102"/>
      <c r="J10" s="102"/>
      <c r="K10" s="53"/>
      <c r="L10" s="53"/>
      <c r="M10" s="105"/>
      <c r="N10" s="105"/>
      <c r="O10" s="106"/>
      <c r="P10" s="107"/>
    </row>
    <row r="11" spans="1:19">
      <c r="A11" s="53"/>
      <c r="B11" s="53"/>
      <c r="C11" s="53"/>
      <c r="D11" s="102"/>
      <c r="P11" s="105" t="e">
        <f>Kops.1!$I$15</f>
        <v>#REF!</v>
      </c>
    </row>
    <row r="12" spans="1:19" ht="12.75" customHeight="1">
      <c r="A12" s="220" t="s">
        <v>4</v>
      </c>
      <c r="B12" s="220" t="s">
        <v>25</v>
      </c>
      <c r="C12" s="220" t="s">
        <v>43</v>
      </c>
      <c r="D12" s="220" t="s">
        <v>1</v>
      </c>
      <c r="E12" s="222" t="s">
        <v>2</v>
      </c>
      <c r="F12" s="212" t="s">
        <v>5</v>
      </c>
      <c r="G12" s="213"/>
      <c r="H12" s="213"/>
      <c r="I12" s="213"/>
      <c r="J12" s="213"/>
      <c r="K12" s="214"/>
      <c r="L12" s="212" t="s">
        <v>3</v>
      </c>
      <c r="M12" s="213"/>
      <c r="N12" s="213"/>
      <c r="O12" s="213"/>
      <c r="P12" s="214"/>
    </row>
    <row r="13" spans="1:19" ht="54.75" customHeight="1">
      <c r="A13" s="221"/>
      <c r="B13" s="221"/>
      <c r="C13" s="221"/>
      <c r="D13" s="221"/>
      <c r="E13" s="222"/>
      <c r="F13" s="108" t="s">
        <v>26</v>
      </c>
      <c r="G13" s="108" t="s">
        <v>27</v>
      </c>
      <c r="H13" s="108" t="s">
        <v>39</v>
      </c>
      <c r="I13" s="108" t="s">
        <v>40</v>
      </c>
      <c r="J13" s="108" t="s">
        <v>41</v>
      </c>
      <c r="K13" s="108" t="s">
        <v>44</v>
      </c>
      <c r="L13" s="108" t="s">
        <v>28</v>
      </c>
      <c r="M13" s="108" t="s">
        <v>39</v>
      </c>
      <c r="N13" s="108" t="s">
        <v>40</v>
      </c>
      <c r="O13" s="108" t="s">
        <v>41</v>
      </c>
      <c r="P13" s="108" t="s">
        <v>45</v>
      </c>
    </row>
    <row r="14" spans="1:19" ht="25.5">
      <c r="A14" s="109"/>
      <c r="B14" s="109"/>
      <c r="C14" s="163" t="s">
        <v>141</v>
      </c>
      <c r="D14" s="164"/>
      <c r="E14" s="165"/>
      <c r="F14" s="165"/>
      <c r="G14" s="165"/>
      <c r="H14" s="151"/>
      <c r="I14" s="151"/>
      <c r="J14" s="151"/>
      <c r="K14" s="113">
        <f t="shared" ref="K14:K24" si="0">ROUND(H14+I14+J14,2)</f>
        <v>0</v>
      </c>
      <c r="L14" s="113">
        <f t="shared" ref="L14:L24" si="1">ROUND(F14*E14,2)</f>
        <v>0</v>
      </c>
      <c r="M14" s="114">
        <f t="shared" ref="M14:M24" si="2">ROUND(H14*E14,2)</f>
        <v>0</v>
      </c>
      <c r="N14" s="114">
        <f t="shared" ref="N14:N24" si="3">ROUND(I14*E14,2)</f>
        <v>0</v>
      </c>
      <c r="O14" s="114">
        <f t="shared" ref="O14:O24" si="4">ROUND(J14*E14,2)</f>
        <v>0</v>
      </c>
      <c r="P14" s="113">
        <f t="shared" ref="P14:P24" si="5">ROUND(M14+N14+O14,2)</f>
        <v>0</v>
      </c>
    </row>
    <row r="15" spans="1:19" ht="63.75">
      <c r="A15" s="109">
        <v>1</v>
      </c>
      <c r="B15" s="116" t="s">
        <v>99</v>
      </c>
      <c r="C15" s="166" t="s">
        <v>130</v>
      </c>
      <c r="D15" s="42" t="s">
        <v>123</v>
      </c>
      <c r="E15" s="119">
        <v>1</v>
      </c>
      <c r="F15" s="119"/>
      <c r="G15" s="120"/>
      <c r="H15" s="121">
        <f>ROUND(G15*F15,2)</f>
        <v>0</v>
      </c>
      <c r="I15" s="121"/>
      <c r="J15" s="121"/>
      <c r="K15" s="113">
        <f t="shared" si="0"/>
        <v>0</v>
      </c>
      <c r="L15" s="113">
        <f t="shared" si="1"/>
        <v>0</v>
      </c>
      <c r="M15" s="114">
        <f t="shared" si="2"/>
        <v>0</v>
      </c>
      <c r="N15" s="114">
        <f t="shared" si="3"/>
        <v>0</v>
      </c>
      <c r="O15" s="114">
        <f t="shared" si="4"/>
        <v>0</v>
      </c>
      <c r="P15" s="113">
        <f t="shared" si="5"/>
        <v>0</v>
      </c>
      <c r="S15" s="102"/>
    </row>
    <row r="16" spans="1:19" ht="63.75">
      <c r="A16" s="109">
        <v>2</v>
      </c>
      <c r="B16" s="116" t="s">
        <v>99</v>
      </c>
      <c r="C16" s="166" t="s">
        <v>131</v>
      </c>
      <c r="D16" s="42" t="s">
        <v>123</v>
      </c>
      <c r="E16" s="119">
        <v>1</v>
      </c>
      <c r="F16" s="119"/>
      <c r="G16" s="120"/>
      <c r="H16" s="121">
        <f>ROUND(G16*F16,2)</f>
        <v>0</v>
      </c>
      <c r="I16" s="121"/>
      <c r="J16" s="121"/>
      <c r="K16" s="113">
        <f t="shared" si="0"/>
        <v>0</v>
      </c>
      <c r="L16" s="113">
        <f t="shared" si="1"/>
        <v>0</v>
      </c>
      <c r="M16" s="114">
        <f t="shared" si="2"/>
        <v>0</v>
      </c>
      <c r="N16" s="114">
        <f t="shared" si="3"/>
        <v>0</v>
      </c>
      <c r="O16" s="114">
        <f t="shared" si="4"/>
        <v>0</v>
      </c>
      <c r="P16" s="113">
        <f t="shared" si="5"/>
        <v>0</v>
      </c>
      <c r="S16" s="102"/>
    </row>
    <row r="17" spans="1:19" ht="63.75">
      <c r="A17" s="109">
        <v>3</v>
      </c>
      <c r="B17" s="116" t="s">
        <v>99</v>
      </c>
      <c r="C17" s="166" t="s">
        <v>132</v>
      </c>
      <c r="D17" s="42" t="s">
        <v>123</v>
      </c>
      <c r="E17" s="119">
        <v>1</v>
      </c>
      <c r="F17" s="119"/>
      <c r="G17" s="120"/>
      <c r="H17" s="121">
        <f>ROUND(G17*F17,2)</f>
        <v>0</v>
      </c>
      <c r="I17" s="121"/>
      <c r="J17" s="121"/>
      <c r="K17" s="113">
        <f t="shared" si="0"/>
        <v>0</v>
      </c>
      <c r="L17" s="113">
        <f t="shared" si="1"/>
        <v>0</v>
      </c>
      <c r="M17" s="114">
        <f t="shared" si="2"/>
        <v>0</v>
      </c>
      <c r="N17" s="114">
        <f t="shared" si="3"/>
        <v>0</v>
      </c>
      <c r="O17" s="114">
        <f t="shared" si="4"/>
        <v>0</v>
      </c>
      <c r="P17" s="113">
        <f t="shared" si="5"/>
        <v>0</v>
      </c>
      <c r="S17" s="102"/>
    </row>
    <row r="18" spans="1:19">
      <c r="A18" s="109">
        <v>4</v>
      </c>
      <c r="B18" s="116" t="s">
        <v>99</v>
      </c>
      <c r="C18" s="166" t="s">
        <v>138</v>
      </c>
      <c r="D18" s="118" t="s">
        <v>139</v>
      </c>
      <c r="E18" s="119">
        <v>10.78</v>
      </c>
      <c r="F18" s="119"/>
      <c r="G18" s="120"/>
      <c r="H18" s="121">
        <f>ROUND(G18*F18,2)</f>
        <v>0</v>
      </c>
      <c r="I18" s="121"/>
      <c r="J18" s="121"/>
      <c r="K18" s="113">
        <f t="shared" si="0"/>
        <v>0</v>
      </c>
      <c r="L18" s="113">
        <f t="shared" si="1"/>
        <v>0</v>
      </c>
      <c r="M18" s="114">
        <f t="shared" si="2"/>
        <v>0</v>
      </c>
      <c r="N18" s="114">
        <f t="shared" si="3"/>
        <v>0</v>
      </c>
      <c r="O18" s="114">
        <f t="shared" si="4"/>
        <v>0</v>
      </c>
      <c r="P18" s="113">
        <f t="shared" si="5"/>
        <v>0</v>
      </c>
      <c r="S18" s="102"/>
    </row>
    <row r="19" spans="1:19" ht="25.5">
      <c r="A19" s="109">
        <v>5</v>
      </c>
      <c r="B19" s="116" t="s">
        <v>99</v>
      </c>
      <c r="C19" s="167" t="s">
        <v>140</v>
      </c>
      <c r="D19" s="42" t="s">
        <v>139</v>
      </c>
      <c r="E19" s="119">
        <v>10.78</v>
      </c>
      <c r="F19" s="119"/>
      <c r="G19" s="120"/>
      <c r="H19" s="121">
        <f>ROUND(G19*F19,2)</f>
        <v>0</v>
      </c>
      <c r="I19" s="121"/>
      <c r="J19" s="121"/>
      <c r="K19" s="113">
        <f t="shared" si="0"/>
        <v>0</v>
      </c>
      <c r="L19" s="113">
        <f t="shared" si="1"/>
        <v>0</v>
      </c>
      <c r="M19" s="114">
        <f t="shared" si="2"/>
        <v>0</v>
      </c>
      <c r="N19" s="114">
        <f t="shared" si="3"/>
        <v>0</v>
      </c>
      <c r="O19" s="114">
        <f t="shared" si="4"/>
        <v>0</v>
      </c>
      <c r="P19" s="113">
        <f t="shared" si="5"/>
        <v>0</v>
      </c>
      <c r="S19" s="102"/>
    </row>
    <row r="20" spans="1:19" ht="25.5">
      <c r="A20" s="109"/>
      <c r="B20" s="116"/>
      <c r="C20" s="168" t="s">
        <v>178</v>
      </c>
      <c r="D20" s="42"/>
      <c r="E20" s="119"/>
      <c r="F20" s="120"/>
      <c r="G20" s="120"/>
      <c r="H20" s="121"/>
      <c r="I20" s="121"/>
      <c r="J20" s="121"/>
      <c r="K20" s="113">
        <f t="shared" si="0"/>
        <v>0</v>
      </c>
      <c r="L20" s="113">
        <f t="shared" si="1"/>
        <v>0</v>
      </c>
      <c r="M20" s="114">
        <f t="shared" si="2"/>
        <v>0</v>
      </c>
      <c r="N20" s="114">
        <f t="shared" si="3"/>
        <v>0</v>
      </c>
      <c r="O20" s="114">
        <f t="shared" si="4"/>
        <v>0</v>
      </c>
      <c r="P20" s="113">
        <f t="shared" si="5"/>
        <v>0</v>
      </c>
      <c r="S20" s="102"/>
    </row>
    <row r="21" spans="1:19" ht="38.25">
      <c r="A21" s="109">
        <v>6</v>
      </c>
      <c r="B21" s="116" t="s">
        <v>99</v>
      </c>
      <c r="C21" s="169" t="s">
        <v>142</v>
      </c>
      <c r="D21" s="42" t="s">
        <v>123</v>
      </c>
      <c r="E21" s="119">
        <v>1</v>
      </c>
      <c r="F21" s="119"/>
      <c r="G21" s="120"/>
      <c r="H21" s="121">
        <f>ROUND(G21*F21,2)</f>
        <v>0</v>
      </c>
      <c r="I21" s="121"/>
      <c r="J21" s="121"/>
      <c r="K21" s="113">
        <f t="shared" si="0"/>
        <v>0</v>
      </c>
      <c r="L21" s="113">
        <f t="shared" si="1"/>
        <v>0</v>
      </c>
      <c r="M21" s="114">
        <f t="shared" si="2"/>
        <v>0</v>
      </c>
      <c r="N21" s="114">
        <f t="shared" si="3"/>
        <v>0</v>
      </c>
      <c r="O21" s="114">
        <f t="shared" si="4"/>
        <v>0</v>
      </c>
      <c r="P21" s="113">
        <f t="shared" si="5"/>
        <v>0</v>
      </c>
      <c r="S21" s="102"/>
    </row>
    <row r="22" spans="1:19" ht="38.25">
      <c r="A22" s="109">
        <v>7</v>
      </c>
      <c r="B22" s="116" t="s">
        <v>99</v>
      </c>
      <c r="C22" s="169" t="s">
        <v>143</v>
      </c>
      <c r="D22" s="42" t="s">
        <v>123</v>
      </c>
      <c r="E22" s="119">
        <v>1</v>
      </c>
      <c r="F22" s="119"/>
      <c r="G22" s="120"/>
      <c r="H22" s="121">
        <f>ROUND(G22*F22,2)</f>
        <v>0</v>
      </c>
      <c r="I22" s="121"/>
      <c r="J22" s="121"/>
      <c r="K22" s="113">
        <f t="shared" si="0"/>
        <v>0</v>
      </c>
      <c r="L22" s="113">
        <f t="shared" si="1"/>
        <v>0</v>
      </c>
      <c r="M22" s="114">
        <f t="shared" si="2"/>
        <v>0</v>
      </c>
      <c r="N22" s="114">
        <f t="shared" si="3"/>
        <v>0</v>
      </c>
      <c r="O22" s="114">
        <f t="shared" si="4"/>
        <v>0</v>
      </c>
      <c r="P22" s="113">
        <f t="shared" si="5"/>
        <v>0</v>
      </c>
      <c r="S22" s="102"/>
    </row>
    <row r="23" spans="1:19" ht="38.25">
      <c r="A23" s="109">
        <v>8</v>
      </c>
      <c r="B23" s="116" t="s">
        <v>99</v>
      </c>
      <c r="C23" s="169" t="s">
        <v>144</v>
      </c>
      <c r="D23" s="42" t="s">
        <v>123</v>
      </c>
      <c r="E23" s="119">
        <v>1</v>
      </c>
      <c r="F23" s="119"/>
      <c r="G23" s="120"/>
      <c r="H23" s="121">
        <f>ROUND(G23*F23,2)</f>
        <v>0</v>
      </c>
      <c r="I23" s="121"/>
      <c r="J23" s="121"/>
      <c r="K23" s="113">
        <f t="shared" si="0"/>
        <v>0</v>
      </c>
      <c r="L23" s="113">
        <f t="shared" si="1"/>
        <v>0</v>
      </c>
      <c r="M23" s="114">
        <f t="shared" si="2"/>
        <v>0</v>
      </c>
      <c r="N23" s="114">
        <f t="shared" si="3"/>
        <v>0</v>
      </c>
      <c r="O23" s="114">
        <f t="shared" si="4"/>
        <v>0</v>
      </c>
      <c r="P23" s="113">
        <f t="shared" si="5"/>
        <v>0</v>
      </c>
      <c r="S23" s="102"/>
    </row>
    <row r="24" spans="1:19">
      <c r="A24" s="115"/>
      <c r="B24" s="109"/>
      <c r="C24" s="55"/>
      <c r="D24" s="96"/>
      <c r="E24" s="97"/>
      <c r="F24" s="97"/>
      <c r="G24" s="97"/>
      <c r="H24" s="153"/>
      <c r="I24" s="153"/>
      <c r="J24" s="153"/>
      <c r="K24" s="113">
        <f t="shared" si="0"/>
        <v>0</v>
      </c>
      <c r="L24" s="113">
        <f t="shared" si="1"/>
        <v>0</v>
      </c>
      <c r="M24" s="114">
        <f t="shared" si="2"/>
        <v>0</v>
      </c>
      <c r="N24" s="114">
        <f t="shared" si="3"/>
        <v>0</v>
      </c>
      <c r="O24" s="114">
        <f t="shared" si="4"/>
        <v>0</v>
      </c>
      <c r="P24" s="113">
        <f t="shared" si="5"/>
        <v>0</v>
      </c>
    </row>
    <row r="25" spans="1:19" ht="25.5">
      <c r="A25" s="129"/>
      <c r="B25" s="129"/>
      <c r="C25" s="98" t="s">
        <v>47</v>
      </c>
      <c r="D25" s="130"/>
      <c r="E25" s="131"/>
      <c r="F25" s="131"/>
      <c r="G25" s="131"/>
      <c r="H25" s="131"/>
      <c r="I25" s="131"/>
      <c r="J25" s="131"/>
      <c r="K25" s="132"/>
      <c r="L25" s="132">
        <f>SUM(L14:L24)</f>
        <v>0</v>
      </c>
      <c r="M25" s="132">
        <f>SUM(M14:M24)</f>
        <v>0</v>
      </c>
      <c r="N25" s="132">
        <f>SUM(N14:N24)</f>
        <v>0</v>
      </c>
      <c r="O25" s="132">
        <f>SUM(O14:O24)</f>
        <v>0</v>
      </c>
      <c r="P25" s="132">
        <f>SUM(P14:P24)</f>
        <v>0</v>
      </c>
    </row>
    <row r="26" spans="1:19" s="133" customFormat="1">
      <c r="A26" s="99"/>
      <c r="B26" s="99"/>
      <c r="C26" s="100"/>
    </row>
    <row r="27" spans="1:19" s="133" customFormat="1">
      <c r="A27" s="54"/>
      <c r="B27" s="53"/>
      <c r="C27" s="100"/>
      <c r="D27" s="100"/>
      <c r="E27" s="100"/>
      <c r="F27" s="100"/>
    </row>
    <row r="28" spans="1:19" s="133" customFormat="1">
      <c r="A28" s="99"/>
      <c r="B28" s="99"/>
      <c r="C28" s="100"/>
    </row>
    <row r="29" spans="1:19" s="133" customFormat="1">
      <c r="A29" s="53" t="str">
        <f>'1.1 Demont.'!$A$32</f>
        <v xml:space="preserve">Sastādīja:  </v>
      </c>
      <c r="B29" s="54"/>
      <c r="C29" s="134"/>
    </row>
    <row r="30" spans="1:19">
      <c r="A30" s="53"/>
      <c r="B30" s="102"/>
      <c r="C30" s="135"/>
      <c r="F30" s="136"/>
      <c r="Q30" s="103"/>
      <c r="R30" s="103"/>
    </row>
    <row r="31" spans="1:19">
      <c r="A31" s="53"/>
      <c r="B31" s="102"/>
      <c r="C31" s="102"/>
      <c r="Q31" s="103"/>
      <c r="R31" s="103"/>
    </row>
    <row r="32" spans="1:19" s="102" customFormat="1">
      <c r="A32" s="137"/>
      <c r="D32" s="103"/>
      <c r="E32" s="103"/>
      <c r="F32" s="103"/>
    </row>
    <row r="33" spans="1:18">
      <c r="A33" s="53" t="str">
        <f>'1.1 Demont.'!$A$36</f>
        <v xml:space="preserve">Pārbaudīja:  </v>
      </c>
      <c r="B33" s="102"/>
      <c r="C33" s="102"/>
      <c r="Q33" s="103"/>
      <c r="R33" s="103"/>
    </row>
    <row r="34" spans="1:18">
      <c r="A34" s="102"/>
      <c r="B34" s="102"/>
      <c r="C34" s="102"/>
      <c r="Q34" s="103"/>
      <c r="R34" s="103"/>
    </row>
    <row r="35" spans="1:18">
      <c r="A35" s="102"/>
      <c r="B35" s="102"/>
      <c r="C35" s="102"/>
      <c r="Q35" s="103"/>
      <c r="R35" s="103"/>
    </row>
    <row r="36" spans="1:18">
      <c r="A36" s="102"/>
      <c r="B36" s="102"/>
      <c r="C36" s="102"/>
      <c r="Q36" s="103"/>
      <c r="R36" s="103"/>
    </row>
  </sheetData>
  <mergeCells count="11">
    <mergeCell ref="D12:D13"/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</mergeCells>
  <printOptions horizontalCentered="1"/>
  <pageMargins left="0.74803149606299202" right="0.74803149606299202" top="1.5649606300000001" bottom="0.75" header="0.43307086614173201" footer="0.23622047244094499"/>
  <pageSetup paperSize="9" scale="7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40"/>
  <sheetViews>
    <sheetView view="pageBreakPreview" topLeftCell="A16" zoomScale="85" zoomScaleNormal="85" workbookViewId="0">
      <selection activeCell="A9" sqref="A9"/>
    </sheetView>
  </sheetViews>
  <sheetFormatPr defaultRowHeight="12.75"/>
  <cols>
    <col min="1" max="1" width="4.5703125" style="103" customWidth="1"/>
    <col min="2" max="2" width="5.42578125" style="103" customWidth="1"/>
    <col min="3" max="3" width="32" style="103" customWidth="1"/>
    <col min="4" max="4" width="6.140625" style="103" customWidth="1"/>
    <col min="5" max="5" width="9.5703125" style="103" customWidth="1"/>
    <col min="6" max="6" width="9.28515625" style="103" customWidth="1"/>
    <col min="7" max="7" width="9" style="103" customWidth="1"/>
    <col min="8" max="11" width="9.42578125" style="103" customWidth="1"/>
    <col min="12" max="12" width="11" style="103" customWidth="1"/>
    <col min="13" max="13" width="11.28515625" style="103" customWidth="1"/>
    <col min="14" max="14" width="11.42578125" style="103" customWidth="1"/>
    <col min="15" max="15" width="10.42578125" style="103" customWidth="1"/>
    <col min="16" max="16" width="11.42578125" style="103" customWidth="1"/>
    <col min="17" max="17" width="9.42578125" style="102" customWidth="1"/>
    <col min="18" max="18" width="9.140625" style="102"/>
    <col min="19" max="19" width="11" style="103" customWidth="1"/>
    <col min="20" max="16384" width="9.140625" style="103"/>
  </cols>
  <sheetData>
    <row r="1" spans="1:19">
      <c r="A1" s="215" t="s">
        <v>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01"/>
    </row>
    <row r="2" spans="1:19">
      <c r="A2" s="216" t="s">
        <v>48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9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9">
      <c r="A4" s="53" t="str">
        <f>'1.1 Demont.'!$A$4</f>
        <v>Būves nosaukums: Agroresursu un ekonomikas institūta ekonomikas pētniecības centra ēkas telpu vienkāršota atjaunošana</v>
      </c>
      <c r="B4" s="53"/>
      <c r="C4" s="102"/>
      <c r="D4" s="105"/>
      <c r="E4" s="105"/>
      <c r="F4" s="105"/>
      <c r="G4" s="105"/>
      <c r="H4" s="102"/>
      <c r="I4" s="102"/>
      <c r="J4" s="102"/>
      <c r="K4" s="102"/>
      <c r="L4" s="102"/>
      <c r="M4" s="102"/>
      <c r="N4" s="102"/>
      <c r="O4" s="102"/>
      <c r="P4" s="102"/>
    </row>
    <row r="5" spans="1:19">
      <c r="A5" s="53" t="str">
        <f>'1.1 Demont.'!$A$5</f>
        <v>Objekta nosaukums: Agroresursu un ekonomikas institūta ekonomikas pētniecības centra ēkas telpu vienkāršota atjaunošana</v>
      </c>
      <c r="B5" s="53"/>
      <c r="C5" s="102"/>
      <c r="D5" s="105"/>
      <c r="E5" s="105"/>
      <c r="F5" s="105"/>
      <c r="G5" s="105"/>
      <c r="H5" s="102"/>
      <c r="I5" s="102"/>
      <c r="J5" s="102"/>
      <c r="K5" s="102"/>
      <c r="L5" s="102"/>
      <c r="M5" s="102"/>
      <c r="N5" s="102"/>
      <c r="O5" s="102"/>
      <c r="P5" s="102"/>
    </row>
    <row r="6" spans="1:19">
      <c r="A6" s="53" t="str">
        <f>'1.1 Demont.'!$A$6</f>
        <v>Objekta adrese: Struktoru iela 14, Rīga</v>
      </c>
      <c r="B6" s="53"/>
      <c r="C6" s="102"/>
      <c r="D6" s="105"/>
      <c r="E6" s="105"/>
      <c r="F6" s="105"/>
      <c r="G6" s="105"/>
      <c r="H6" s="102"/>
      <c r="I6" s="102"/>
      <c r="J6" s="102"/>
      <c r="K6" s="102"/>
      <c r="L6" s="102"/>
      <c r="M6" s="102"/>
      <c r="N6" s="102"/>
      <c r="O6" s="102"/>
      <c r="P6" s="102"/>
    </row>
    <row r="7" spans="1:19">
      <c r="A7" s="53" t="str">
        <f>'1.1 Demont.'!$A$7</f>
        <v xml:space="preserve">Pasūtījuma Nr.: </v>
      </c>
      <c r="B7" s="53"/>
      <c r="C7" s="102"/>
      <c r="D7" s="105"/>
      <c r="E7" s="105"/>
      <c r="F7" s="105"/>
      <c r="G7" s="105"/>
      <c r="H7" s="102"/>
      <c r="I7" s="102"/>
      <c r="J7" s="102"/>
      <c r="K7" s="102"/>
      <c r="L7" s="102"/>
      <c r="M7" s="102"/>
      <c r="N7" s="102"/>
      <c r="O7" s="102"/>
      <c r="P7" s="102"/>
    </row>
    <row r="8" spans="1:19">
      <c r="A8" s="53"/>
      <c r="B8" s="53"/>
      <c r="C8" s="102"/>
      <c r="D8" s="105"/>
      <c r="E8" s="105"/>
      <c r="F8" s="105"/>
      <c r="G8" s="105"/>
      <c r="H8" s="102"/>
      <c r="I8" s="102"/>
      <c r="J8" s="102"/>
      <c r="K8" s="102"/>
      <c r="L8" s="102"/>
      <c r="M8" s="102"/>
      <c r="N8" s="102"/>
      <c r="O8" s="102"/>
      <c r="P8" s="102"/>
    </row>
    <row r="9" spans="1:19">
      <c r="A9" s="103">
        <f>'1.1 Demont.'!$A$9</f>
        <v>0</v>
      </c>
      <c r="C9" s="53"/>
      <c r="D9" s="105"/>
      <c r="H9" s="102"/>
      <c r="I9" s="102"/>
      <c r="J9" s="102"/>
      <c r="K9" s="53"/>
      <c r="L9" s="53"/>
      <c r="M9" s="217" t="s">
        <v>21</v>
      </c>
      <c r="N9" s="217"/>
      <c r="O9" s="218">
        <f>P28</f>
        <v>0</v>
      </c>
      <c r="P9" s="219"/>
    </row>
    <row r="10" spans="1:19">
      <c r="C10" s="53"/>
      <c r="D10" s="105"/>
      <c r="H10" s="102"/>
      <c r="I10" s="102"/>
      <c r="J10" s="102"/>
      <c r="K10" s="53"/>
      <c r="L10" s="53"/>
      <c r="M10" s="105"/>
      <c r="N10" s="105"/>
      <c r="O10" s="106"/>
      <c r="P10" s="107"/>
    </row>
    <row r="11" spans="1:19">
      <c r="A11" s="53"/>
      <c r="B11" s="53"/>
      <c r="C11" s="53"/>
      <c r="D11" s="102"/>
      <c r="P11" s="105" t="e">
        <f>Kops.1!$I$15</f>
        <v>#REF!</v>
      </c>
    </row>
    <row r="12" spans="1:19" ht="12.75" customHeight="1">
      <c r="A12" s="220" t="s">
        <v>4</v>
      </c>
      <c r="B12" s="220" t="s">
        <v>25</v>
      </c>
      <c r="C12" s="220" t="s">
        <v>43</v>
      </c>
      <c r="D12" s="220" t="s">
        <v>1</v>
      </c>
      <c r="E12" s="222" t="s">
        <v>2</v>
      </c>
      <c r="F12" s="212" t="s">
        <v>5</v>
      </c>
      <c r="G12" s="213"/>
      <c r="H12" s="213"/>
      <c r="I12" s="213"/>
      <c r="J12" s="213"/>
      <c r="K12" s="214"/>
      <c r="L12" s="212" t="s">
        <v>3</v>
      </c>
      <c r="M12" s="213"/>
      <c r="N12" s="213"/>
      <c r="O12" s="213"/>
      <c r="P12" s="214"/>
    </row>
    <row r="13" spans="1:19" ht="57" customHeight="1">
      <c r="A13" s="221"/>
      <c r="B13" s="221"/>
      <c r="C13" s="221"/>
      <c r="D13" s="221"/>
      <c r="E13" s="222"/>
      <c r="F13" s="108" t="s">
        <v>26</v>
      </c>
      <c r="G13" s="108" t="s">
        <v>27</v>
      </c>
      <c r="H13" s="108" t="s">
        <v>39</v>
      </c>
      <c r="I13" s="108" t="s">
        <v>40</v>
      </c>
      <c r="J13" s="108" t="s">
        <v>41</v>
      </c>
      <c r="K13" s="108" t="s">
        <v>44</v>
      </c>
      <c r="L13" s="108" t="s">
        <v>28</v>
      </c>
      <c r="M13" s="108" t="s">
        <v>39</v>
      </c>
      <c r="N13" s="108" t="s">
        <v>40</v>
      </c>
      <c r="O13" s="108" t="s">
        <v>41</v>
      </c>
      <c r="P13" s="108" t="s">
        <v>45</v>
      </c>
    </row>
    <row r="14" spans="1:19" s="133" customFormat="1">
      <c r="A14" s="109"/>
      <c r="B14" s="116"/>
      <c r="C14" s="55" t="s">
        <v>53</v>
      </c>
      <c r="D14" s="96"/>
      <c r="E14" s="126"/>
      <c r="F14" s="126"/>
      <c r="G14" s="126"/>
      <c r="H14" s="151"/>
      <c r="I14" s="151"/>
      <c r="J14" s="151"/>
      <c r="K14" s="122">
        <f t="shared" ref="K14:K27" si="0">ROUND(H14+I14+J14,2)</f>
        <v>0</v>
      </c>
      <c r="L14" s="122">
        <f t="shared" ref="L14:L27" si="1">ROUND(F14*E14,2)</f>
        <v>0</v>
      </c>
      <c r="M14" s="123">
        <f t="shared" ref="M14:M27" si="2">ROUND(H14*E14,2)</f>
        <v>0</v>
      </c>
      <c r="N14" s="123">
        <f t="shared" ref="N14:N27" si="3">ROUND(I14*E14,2)</f>
        <v>0</v>
      </c>
      <c r="O14" s="123">
        <f t="shared" ref="O14:O27" si="4">ROUND(J14*E14,2)</f>
        <v>0</v>
      </c>
      <c r="P14" s="122">
        <f t="shared" ref="P14:P27" si="5">ROUND(M14+N14+O14,2)</f>
        <v>0</v>
      </c>
      <c r="Q14" s="54"/>
      <c r="R14" s="54"/>
      <c r="S14" s="54"/>
    </row>
    <row r="15" spans="1:19" s="133" customFormat="1" ht="51">
      <c r="A15" s="109">
        <v>1</v>
      </c>
      <c r="B15" s="116" t="s">
        <v>99</v>
      </c>
      <c r="C15" s="57" t="s">
        <v>155</v>
      </c>
      <c r="D15" s="96" t="s">
        <v>102</v>
      </c>
      <c r="E15" s="126">
        <v>68.900000000000006</v>
      </c>
      <c r="F15" s="119"/>
      <c r="G15" s="120"/>
      <c r="H15" s="121">
        <f>ROUND(G15*F15,2)</f>
        <v>0</v>
      </c>
      <c r="I15" s="151"/>
      <c r="J15" s="151"/>
      <c r="K15" s="122">
        <f t="shared" si="0"/>
        <v>0</v>
      </c>
      <c r="L15" s="122">
        <f t="shared" si="1"/>
        <v>0</v>
      </c>
      <c r="M15" s="123">
        <f t="shared" si="2"/>
        <v>0</v>
      </c>
      <c r="N15" s="123">
        <f t="shared" si="3"/>
        <v>0</v>
      </c>
      <c r="O15" s="123">
        <f t="shared" si="4"/>
        <v>0</v>
      </c>
      <c r="P15" s="122">
        <f t="shared" si="5"/>
        <v>0</v>
      </c>
      <c r="Q15" s="54"/>
      <c r="R15" s="54"/>
      <c r="S15" s="54"/>
    </row>
    <row r="16" spans="1:19" s="133" customFormat="1" ht="38.25">
      <c r="A16" s="109">
        <v>2</v>
      </c>
      <c r="B16" s="116" t="s">
        <v>99</v>
      </c>
      <c r="C16" s="57" t="s">
        <v>156</v>
      </c>
      <c r="D16" s="96" t="s">
        <v>102</v>
      </c>
      <c r="E16" s="157">
        <v>15.3</v>
      </c>
      <c r="F16" s="119"/>
      <c r="G16" s="120"/>
      <c r="H16" s="121">
        <f>ROUND(G16*F16,2)</f>
        <v>0</v>
      </c>
      <c r="I16" s="151"/>
      <c r="J16" s="151"/>
      <c r="K16" s="122">
        <f>ROUND(H16+I16+J16,2)</f>
        <v>0</v>
      </c>
      <c r="L16" s="122">
        <f>ROUND(F16*E16,2)</f>
        <v>0</v>
      </c>
      <c r="M16" s="123">
        <f>ROUND(H16*E16,2)</f>
        <v>0</v>
      </c>
      <c r="N16" s="123">
        <f>ROUND(I16*E16,2)</f>
        <v>0</v>
      </c>
      <c r="O16" s="123">
        <f>ROUND(J16*E16,2)</f>
        <v>0</v>
      </c>
      <c r="P16" s="122">
        <f>ROUND(M16+N16+O16,2)</f>
        <v>0</v>
      </c>
      <c r="Q16" s="54"/>
      <c r="R16" s="54"/>
      <c r="S16" s="54"/>
    </row>
    <row r="17" spans="1:19" s="133" customFormat="1" ht="25.5">
      <c r="A17" s="109">
        <v>3</v>
      </c>
      <c r="B17" s="116" t="s">
        <v>99</v>
      </c>
      <c r="C17" s="57" t="s">
        <v>157</v>
      </c>
      <c r="D17" s="96" t="s">
        <v>102</v>
      </c>
      <c r="E17" s="152">
        <f>E16</f>
        <v>15.3</v>
      </c>
      <c r="F17" s="119"/>
      <c r="G17" s="120"/>
      <c r="H17" s="121">
        <f>ROUND(G17*F17,2)</f>
        <v>0</v>
      </c>
      <c r="I17" s="120"/>
      <c r="J17" s="120"/>
      <c r="K17" s="122">
        <f>ROUND(H17+I17+J17,2)</f>
        <v>0</v>
      </c>
      <c r="L17" s="122">
        <f>ROUND(F17*E17,2)</f>
        <v>0</v>
      </c>
      <c r="M17" s="123">
        <f>ROUND(H17*E17,2)</f>
        <v>0</v>
      </c>
      <c r="N17" s="123">
        <f>ROUND(I17*E17,2)</f>
        <v>0</v>
      </c>
      <c r="O17" s="123">
        <f>ROUND(J17*E17,2)</f>
        <v>0</v>
      </c>
      <c r="P17" s="122">
        <f>ROUND(M17+N17+O17,2)</f>
        <v>0</v>
      </c>
      <c r="Q17" s="54"/>
      <c r="R17" s="54"/>
      <c r="S17" s="54"/>
    </row>
    <row r="18" spans="1:19" s="133" customFormat="1" ht="25.5">
      <c r="A18" s="109">
        <v>4</v>
      </c>
      <c r="B18" s="116" t="s">
        <v>99</v>
      </c>
      <c r="C18" s="57" t="s">
        <v>158</v>
      </c>
      <c r="D18" s="96" t="s">
        <v>102</v>
      </c>
      <c r="E18" s="152">
        <f>E17</f>
        <v>15.3</v>
      </c>
      <c r="F18" s="119"/>
      <c r="G18" s="120"/>
      <c r="H18" s="121">
        <f>ROUND(G18*F18,2)</f>
        <v>0</v>
      </c>
      <c r="I18" s="120"/>
      <c r="J18" s="120"/>
      <c r="K18" s="122">
        <f>ROUND(H18+I18+J18,2)</f>
        <v>0</v>
      </c>
      <c r="L18" s="122">
        <f>ROUND(F18*E18,2)</f>
        <v>0</v>
      </c>
      <c r="M18" s="123">
        <f>ROUND(H18*E18,2)</f>
        <v>0</v>
      </c>
      <c r="N18" s="123">
        <f>ROUND(I18*E18,2)</f>
        <v>0</v>
      </c>
      <c r="O18" s="123">
        <f>ROUND(J18*E18,2)</f>
        <v>0</v>
      </c>
      <c r="P18" s="122">
        <f>ROUND(M18+N18+O18,2)</f>
        <v>0</v>
      </c>
      <c r="Q18" s="54"/>
      <c r="R18" s="54"/>
    </row>
    <row r="19" spans="1:19" s="133" customFormat="1">
      <c r="A19" s="109"/>
      <c r="B19" s="116"/>
      <c r="C19" s="58" t="s">
        <v>126</v>
      </c>
      <c r="D19" s="158"/>
      <c r="E19" s="154"/>
      <c r="F19" s="119"/>
      <c r="G19" s="120"/>
      <c r="H19" s="153"/>
      <c r="I19" s="153"/>
      <c r="J19" s="153"/>
      <c r="K19" s="122">
        <f>ROUND(H19+I19+J19,2)</f>
        <v>0</v>
      </c>
      <c r="L19" s="122">
        <f>ROUND(F19*E19,2)</f>
        <v>0</v>
      </c>
      <c r="M19" s="123">
        <f>ROUND(H19*E19,2)</f>
        <v>0</v>
      </c>
      <c r="N19" s="123">
        <f>ROUND(I19*E19,2)</f>
        <v>0</v>
      </c>
      <c r="O19" s="123">
        <f>ROUND(J19*E19,2)</f>
        <v>0</v>
      </c>
      <c r="P19" s="122">
        <f>ROUND(M19+N19+O19,2)</f>
        <v>0</v>
      </c>
      <c r="Q19" s="54"/>
      <c r="R19" s="54"/>
    </row>
    <row r="20" spans="1:19" s="133" customFormat="1">
      <c r="A20" s="109">
        <v>5</v>
      </c>
      <c r="B20" s="116" t="s">
        <v>99</v>
      </c>
      <c r="C20" s="56" t="s">
        <v>127</v>
      </c>
      <c r="D20" s="158" t="s">
        <v>102</v>
      </c>
      <c r="E20" s="154">
        <v>161</v>
      </c>
      <c r="F20" s="119"/>
      <c r="G20" s="120"/>
      <c r="H20" s="121">
        <f>ROUND(G20*F20,2)</f>
        <v>0</v>
      </c>
      <c r="I20" s="120"/>
      <c r="J20" s="120"/>
      <c r="K20" s="122">
        <f>ROUND(H20+I20+J20,2)</f>
        <v>0</v>
      </c>
      <c r="L20" s="122">
        <f>ROUND(F20*E20,2)</f>
        <v>0</v>
      </c>
      <c r="M20" s="123">
        <f>ROUND(H20*E20,2)</f>
        <v>0</v>
      </c>
      <c r="N20" s="123">
        <f>ROUND(I20*E20,2)</f>
        <v>0</v>
      </c>
      <c r="O20" s="123">
        <f>ROUND(J20*E20,2)</f>
        <v>0</v>
      </c>
      <c r="P20" s="122">
        <f>ROUND(M20+N20+O20,2)</f>
        <v>0</v>
      </c>
      <c r="Q20" s="54"/>
      <c r="R20" s="54"/>
    </row>
    <row r="21" spans="1:19" s="133" customFormat="1">
      <c r="A21" s="109">
        <v>6</v>
      </c>
      <c r="B21" s="116" t="s">
        <v>99</v>
      </c>
      <c r="C21" s="56" t="s">
        <v>128</v>
      </c>
      <c r="D21" s="158" t="s">
        <v>102</v>
      </c>
      <c r="E21" s="154">
        <f>E20</f>
        <v>161</v>
      </c>
      <c r="F21" s="119"/>
      <c r="G21" s="120"/>
      <c r="H21" s="121">
        <f>ROUND(G21*F21,2)</f>
        <v>0</v>
      </c>
      <c r="I21" s="120"/>
      <c r="J21" s="120"/>
      <c r="K21" s="122">
        <f t="shared" si="0"/>
        <v>0</v>
      </c>
      <c r="L21" s="113">
        <f t="shared" si="1"/>
        <v>0</v>
      </c>
      <c r="M21" s="123">
        <f t="shared" si="2"/>
        <v>0</v>
      </c>
      <c r="N21" s="123">
        <f t="shared" si="3"/>
        <v>0</v>
      </c>
      <c r="O21" s="123">
        <f t="shared" si="4"/>
        <v>0</v>
      </c>
      <c r="P21" s="122">
        <f t="shared" si="5"/>
        <v>0</v>
      </c>
      <c r="Q21" s="54"/>
      <c r="R21" s="54"/>
    </row>
    <row r="22" spans="1:19" s="133" customFormat="1">
      <c r="A22" s="109"/>
      <c r="B22" s="116"/>
      <c r="C22" s="58" t="s">
        <v>149</v>
      </c>
      <c r="D22" s="158"/>
      <c r="E22" s="154"/>
      <c r="F22" s="119"/>
      <c r="G22" s="120"/>
      <c r="H22" s="121"/>
      <c r="I22" s="120"/>
      <c r="J22" s="120"/>
      <c r="K22" s="122">
        <f t="shared" si="0"/>
        <v>0</v>
      </c>
      <c r="L22" s="113">
        <f t="shared" si="1"/>
        <v>0</v>
      </c>
      <c r="M22" s="123">
        <f t="shared" si="2"/>
        <v>0</v>
      </c>
      <c r="N22" s="123">
        <f t="shared" si="3"/>
        <v>0</v>
      </c>
      <c r="O22" s="123">
        <f t="shared" si="4"/>
        <v>0</v>
      </c>
      <c r="P22" s="122">
        <f t="shared" si="5"/>
        <v>0</v>
      </c>
      <c r="Q22" s="54"/>
      <c r="R22" s="54"/>
    </row>
    <row r="23" spans="1:19" s="133" customFormat="1" ht="51">
      <c r="A23" s="109">
        <v>7</v>
      </c>
      <c r="B23" s="116" t="s">
        <v>99</v>
      </c>
      <c r="C23" s="56" t="s">
        <v>151</v>
      </c>
      <c r="D23" s="158" t="s">
        <v>102</v>
      </c>
      <c r="E23" s="97">
        <v>71.599999999999994</v>
      </c>
      <c r="F23" s="119"/>
      <c r="G23" s="120"/>
      <c r="H23" s="121">
        <f>ROUND(G23*F23,2)</f>
        <v>0</v>
      </c>
      <c r="I23" s="120"/>
      <c r="J23" s="120"/>
      <c r="K23" s="122">
        <f t="shared" si="0"/>
        <v>0</v>
      </c>
      <c r="L23" s="113">
        <f t="shared" si="1"/>
        <v>0</v>
      </c>
      <c r="M23" s="123">
        <f t="shared" si="2"/>
        <v>0</v>
      </c>
      <c r="N23" s="123">
        <f t="shared" si="3"/>
        <v>0</v>
      </c>
      <c r="O23" s="123">
        <f t="shared" si="4"/>
        <v>0</v>
      </c>
      <c r="P23" s="122">
        <f t="shared" si="5"/>
        <v>0</v>
      </c>
      <c r="Q23" s="54"/>
      <c r="R23" s="54"/>
    </row>
    <row r="24" spans="1:19" s="133" customFormat="1" ht="76.5">
      <c r="A24" s="109">
        <v>8</v>
      </c>
      <c r="B24" s="116" t="s">
        <v>99</v>
      </c>
      <c r="C24" s="56" t="s">
        <v>162</v>
      </c>
      <c r="D24" s="158" t="s">
        <v>102</v>
      </c>
      <c r="E24" s="97">
        <v>17.2</v>
      </c>
      <c r="F24" s="119"/>
      <c r="G24" s="120"/>
      <c r="H24" s="121">
        <f>ROUND(G24*F24,2)</f>
        <v>0</v>
      </c>
      <c r="I24" s="120"/>
      <c r="J24" s="120"/>
      <c r="K24" s="122">
        <f t="shared" si="0"/>
        <v>0</v>
      </c>
      <c r="L24" s="113">
        <f t="shared" si="1"/>
        <v>0</v>
      </c>
      <c r="M24" s="123">
        <f t="shared" si="2"/>
        <v>0</v>
      </c>
      <c r="N24" s="123">
        <f t="shared" si="3"/>
        <v>0</v>
      </c>
      <c r="O24" s="123">
        <f t="shared" si="4"/>
        <v>0</v>
      </c>
      <c r="P24" s="122">
        <f t="shared" si="5"/>
        <v>0</v>
      </c>
      <c r="Q24" s="54"/>
      <c r="R24" s="54"/>
    </row>
    <row r="25" spans="1:19" s="133" customFormat="1" ht="25.5">
      <c r="A25" s="109">
        <v>9</v>
      </c>
      <c r="B25" s="116" t="s">
        <v>99</v>
      </c>
      <c r="C25" s="59" t="s">
        <v>150</v>
      </c>
      <c r="D25" s="159" t="s">
        <v>139</v>
      </c>
      <c r="E25" s="113">
        <v>54.4</v>
      </c>
      <c r="F25" s="119"/>
      <c r="G25" s="120"/>
      <c r="H25" s="121">
        <f>ROUND(G25*F25,2)</f>
        <v>0</v>
      </c>
      <c r="I25" s="160"/>
      <c r="J25" s="160"/>
      <c r="K25" s="122">
        <f t="shared" si="0"/>
        <v>0</v>
      </c>
      <c r="L25" s="113">
        <f t="shared" si="1"/>
        <v>0</v>
      </c>
      <c r="M25" s="123">
        <f t="shared" si="2"/>
        <v>0</v>
      </c>
      <c r="N25" s="123">
        <f t="shared" si="3"/>
        <v>0</v>
      </c>
      <c r="O25" s="123">
        <f t="shared" si="4"/>
        <v>0</v>
      </c>
      <c r="P25" s="122">
        <f t="shared" si="5"/>
        <v>0</v>
      </c>
      <c r="Q25" s="54"/>
      <c r="R25" s="54"/>
      <c r="S25" s="54"/>
    </row>
    <row r="26" spans="1:19" s="162" customFormat="1" ht="89.25">
      <c r="A26" s="109">
        <v>10</v>
      </c>
      <c r="B26" s="116" t="s">
        <v>99</v>
      </c>
      <c r="C26" s="56" t="s">
        <v>163</v>
      </c>
      <c r="D26" s="96" t="s">
        <v>139</v>
      </c>
      <c r="E26" s="161">
        <v>16.5</v>
      </c>
      <c r="F26" s="119"/>
      <c r="G26" s="120"/>
      <c r="H26" s="121">
        <f>ROUND(G26*F26,2)</f>
        <v>0</v>
      </c>
      <c r="I26" s="153"/>
      <c r="J26" s="153"/>
      <c r="K26" s="122">
        <f t="shared" si="0"/>
        <v>0</v>
      </c>
      <c r="L26" s="113">
        <f t="shared" si="1"/>
        <v>0</v>
      </c>
      <c r="M26" s="123">
        <f t="shared" si="2"/>
        <v>0</v>
      </c>
      <c r="N26" s="123">
        <f t="shared" si="3"/>
        <v>0</v>
      </c>
      <c r="O26" s="123">
        <f t="shared" si="4"/>
        <v>0</v>
      </c>
      <c r="P26" s="122">
        <f t="shared" si="5"/>
        <v>0</v>
      </c>
      <c r="Q26" s="54"/>
      <c r="R26" s="54"/>
      <c r="S26" s="54"/>
    </row>
    <row r="27" spans="1:19" s="133" customFormat="1">
      <c r="A27" s="109"/>
      <c r="B27" s="109"/>
      <c r="C27" s="55"/>
      <c r="D27" s="96"/>
      <c r="E27" s="97"/>
      <c r="F27" s="97"/>
      <c r="G27" s="97"/>
      <c r="H27" s="97"/>
      <c r="I27" s="97"/>
      <c r="J27" s="97"/>
      <c r="K27" s="113">
        <f t="shared" si="0"/>
        <v>0</v>
      </c>
      <c r="L27" s="113">
        <f t="shared" si="1"/>
        <v>0</v>
      </c>
      <c r="M27" s="114">
        <f t="shared" si="2"/>
        <v>0</v>
      </c>
      <c r="N27" s="114">
        <f t="shared" si="3"/>
        <v>0</v>
      </c>
      <c r="O27" s="114">
        <f t="shared" si="4"/>
        <v>0</v>
      </c>
      <c r="P27" s="113">
        <f t="shared" si="5"/>
        <v>0</v>
      </c>
      <c r="Q27" s="54"/>
      <c r="R27" s="54"/>
    </row>
    <row r="28" spans="1:19" ht="25.5">
      <c r="A28" s="129"/>
      <c r="B28" s="129"/>
      <c r="C28" s="98" t="s">
        <v>47</v>
      </c>
      <c r="D28" s="130"/>
      <c r="E28" s="131"/>
      <c r="F28" s="131"/>
      <c r="G28" s="131"/>
      <c r="H28" s="131"/>
      <c r="I28" s="131"/>
      <c r="J28" s="131"/>
      <c r="K28" s="132"/>
      <c r="L28" s="132">
        <f>SUM(L14:L27)</f>
        <v>0</v>
      </c>
      <c r="M28" s="132">
        <f>SUM(M14:M27)</f>
        <v>0</v>
      </c>
      <c r="N28" s="132">
        <f>SUM(N14:N27)</f>
        <v>0</v>
      </c>
      <c r="O28" s="132">
        <f>SUM(O14:O27)</f>
        <v>0</v>
      </c>
      <c r="P28" s="132">
        <f>SUM(P14:P27)</f>
        <v>0</v>
      </c>
    </row>
    <row r="29" spans="1:19" s="133" customFormat="1">
      <c r="A29" s="99"/>
      <c r="B29" s="99"/>
      <c r="C29" s="100"/>
    </row>
    <row r="30" spans="1:19" s="133" customFormat="1">
      <c r="A30" s="54"/>
      <c r="B30" s="53"/>
      <c r="C30" s="100"/>
      <c r="D30" s="100"/>
      <c r="E30" s="100"/>
      <c r="F30" s="100"/>
    </row>
    <row r="31" spans="1:19" s="133" customFormat="1">
      <c r="A31" s="54"/>
      <c r="B31" s="53"/>
      <c r="C31" s="100"/>
      <c r="D31" s="100"/>
      <c r="E31" s="100"/>
      <c r="F31" s="100"/>
    </row>
    <row r="32" spans="1:19" s="133" customFormat="1">
      <c r="A32" s="99"/>
      <c r="B32" s="99"/>
      <c r="C32" s="100"/>
    </row>
    <row r="33" spans="1:18" s="133" customFormat="1">
      <c r="A33" s="53" t="str">
        <f>'1.1 Demont.'!$A$32</f>
        <v xml:space="preserve">Sastādīja:  </v>
      </c>
      <c r="B33" s="54"/>
      <c r="C33" s="134"/>
    </row>
    <row r="34" spans="1:18">
      <c r="A34" s="53"/>
      <c r="B34" s="102"/>
      <c r="C34" s="135"/>
      <c r="F34" s="136"/>
      <c r="Q34" s="103"/>
      <c r="R34" s="103"/>
    </row>
    <row r="35" spans="1:18">
      <c r="A35" s="53"/>
      <c r="B35" s="102"/>
      <c r="C35" s="102"/>
      <c r="Q35" s="103"/>
      <c r="R35" s="103"/>
    </row>
    <row r="36" spans="1:18" s="102" customFormat="1">
      <c r="A36" s="137"/>
      <c r="D36" s="103"/>
      <c r="E36" s="103"/>
      <c r="F36" s="103"/>
    </row>
    <row r="37" spans="1:18">
      <c r="A37" s="53" t="str">
        <f>'1.1 Demont.'!$A$36</f>
        <v xml:space="preserve">Pārbaudīja:  </v>
      </c>
      <c r="B37" s="102"/>
      <c r="C37" s="102"/>
      <c r="Q37" s="103"/>
      <c r="R37" s="103"/>
    </row>
    <row r="38" spans="1:18">
      <c r="A38" s="102"/>
      <c r="B38" s="102"/>
      <c r="C38" s="102"/>
      <c r="Q38" s="103"/>
      <c r="R38" s="103"/>
    </row>
    <row r="39" spans="1:18">
      <c r="A39" s="102"/>
      <c r="B39" s="102"/>
      <c r="C39" s="102"/>
      <c r="Q39" s="103"/>
      <c r="R39" s="103"/>
    </row>
    <row r="40" spans="1:18">
      <c r="A40" s="102"/>
      <c r="B40" s="102"/>
      <c r="C40" s="102"/>
      <c r="Q40" s="103"/>
      <c r="R40" s="103"/>
    </row>
  </sheetData>
  <mergeCells count="11">
    <mergeCell ref="D12:D13"/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</mergeCells>
  <printOptions horizontalCentered="1"/>
  <pageMargins left="0.74803149606299202" right="0.74803149606299202" top="1.5649606300000001" bottom="0.60433070899999997" header="0.43307086614173201" footer="0.23622047244094499"/>
  <pageSetup paperSize="9" scale="7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36"/>
  <sheetViews>
    <sheetView tabSelected="1" view="pageBreakPreview" zoomScale="85" zoomScaleNormal="85" workbookViewId="0">
      <selection activeCell="C22" sqref="C22"/>
    </sheetView>
  </sheetViews>
  <sheetFormatPr defaultRowHeight="12.75"/>
  <cols>
    <col min="1" max="1" width="4.5703125" style="103" customWidth="1"/>
    <col min="2" max="2" width="5.42578125" style="103" customWidth="1"/>
    <col min="3" max="3" width="37.5703125" style="103" customWidth="1"/>
    <col min="4" max="4" width="6.140625" style="103" customWidth="1"/>
    <col min="5" max="5" width="9.5703125" style="103" customWidth="1"/>
    <col min="6" max="6" width="9.28515625" style="103" customWidth="1"/>
    <col min="7" max="7" width="9" style="103" customWidth="1"/>
    <col min="8" max="11" width="9.42578125" style="103" customWidth="1"/>
    <col min="12" max="12" width="11" style="103" customWidth="1"/>
    <col min="13" max="13" width="11.28515625" style="103" customWidth="1"/>
    <col min="14" max="14" width="11.42578125" style="103" customWidth="1"/>
    <col min="15" max="15" width="10.42578125" style="103" customWidth="1"/>
    <col min="16" max="16" width="11.42578125" style="103" customWidth="1"/>
    <col min="17" max="17" width="9.42578125" style="102" customWidth="1"/>
    <col min="18" max="18" width="9.140625" style="102"/>
    <col min="19" max="19" width="11" style="103" customWidth="1"/>
    <col min="20" max="16384" width="9.140625" style="103"/>
  </cols>
  <sheetData>
    <row r="1" spans="1:19">
      <c r="A1" s="215" t="s">
        <v>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01"/>
    </row>
    <row r="2" spans="1:19">
      <c r="A2" s="216" t="s">
        <v>145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9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9">
      <c r="A4" s="53" t="str">
        <f>'1.1 Demont.'!$A$4</f>
        <v>Būves nosaukums: Agroresursu un ekonomikas institūta ekonomikas pētniecības centra ēkas telpu vienkāršota atjaunošana</v>
      </c>
      <c r="B4" s="53"/>
      <c r="C4" s="102"/>
      <c r="D4" s="105"/>
      <c r="E4" s="105"/>
      <c r="F4" s="105"/>
      <c r="G4" s="105"/>
      <c r="H4" s="102"/>
      <c r="I4" s="102"/>
      <c r="J4" s="102"/>
      <c r="K4" s="102"/>
      <c r="L4" s="102"/>
      <c r="M4" s="102"/>
      <c r="N4" s="102"/>
      <c r="O4" s="102"/>
      <c r="P4" s="102"/>
    </row>
    <row r="5" spans="1:19">
      <c r="A5" s="53" t="str">
        <f>'1.1 Demont.'!$A$5</f>
        <v>Objekta nosaukums: Agroresursu un ekonomikas institūta ekonomikas pētniecības centra ēkas telpu vienkāršota atjaunošana</v>
      </c>
      <c r="B5" s="53"/>
      <c r="C5" s="102"/>
      <c r="D5" s="105"/>
      <c r="E5" s="105"/>
      <c r="F5" s="105"/>
      <c r="G5" s="105"/>
      <c r="H5" s="102"/>
      <c r="I5" s="102"/>
      <c r="J5" s="102"/>
      <c r="K5" s="102"/>
      <c r="L5" s="102"/>
      <c r="M5" s="102"/>
      <c r="N5" s="102"/>
      <c r="O5" s="102"/>
      <c r="P5" s="102"/>
    </row>
    <row r="6" spans="1:19">
      <c r="A6" s="53" t="str">
        <f>'1.1 Demont.'!$A$6</f>
        <v>Objekta adrese: Struktoru iela 14, Rīga</v>
      </c>
      <c r="B6" s="53"/>
      <c r="C6" s="102"/>
      <c r="D6" s="105"/>
      <c r="E6" s="105"/>
      <c r="F6" s="105"/>
      <c r="G6" s="105"/>
      <c r="H6" s="102"/>
      <c r="I6" s="102"/>
      <c r="J6" s="102"/>
      <c r="K6" s="102"/>
      <c r="L6" s="102"/>
      <c r="M6" s="102"/>
      <c r="N6" s="102"/>
      <c r="O6" s="102"/>
      <c r="P6" s="102"/>
    </row>
    <row r="7" spans="1:19">
      <c r="A7" s="53" t="str">
        <f>'1.1 Demont.'!$A$7</f>
        <v xml:space="preserve">Pasūtījuma Nr.: </v>
      </c>
      <c r="B7" s="53"/>
      <c r="C7" s="102"/>
      <c r="D7" s="105"/>
      <c r="E7" s="105"/>
      <c r="F7" s="105"/>
      <c r="G7" s="105"/>
      <c r="H7" s="102"/>
      <c r="I7" s="102"/>
      <c r="J7" s="102"/>
      <c r="K7" s="102"/>
      <c r="L7" s="102"/>
      <c r="M7" s="102"/>
      <c r="N7" s="102"/>
      <c r="O7" s="102"/>
      <c r="P7" s="102"/>
    </row>
    <row r="8" spans="1:19">
      <c r="A8" s="53"/>
      <c r="B8" s="53"/>
      <c r="C8" s="102"/>
      <c r="D8" s="105"/>
      <c r="E8" s="105"/>
      <c r="F8" s="105"/>
      <c r="G8" s="105"/>
      <c r="H8" s="102"/>
      <c r="I8" s="102"/>
      <c r="J8" s="102"/>
      <c r="K8" s="102"/>
      <c r="L8" s="102"/>
      <c r="M8" s="102"/>
      <c r="N8" s="102"/>
      <c r="O8" s="102"/>
      <c r="P8" s="102"/>
    </row>
    <row r="9" spans="1:19">
      <c r="A9" s="103">
        <f>'1.1 Demont.'!$A$9</f>
        <v>0</v>
      </c>
      <c r="C9" s="53"/>
      <c r="D9" s="105"/>
      <c r="H9" s="102"/>
      <c r="I9" s="102"/>
      <c r="J9" s="102"/>
      <c r="K9" s="53"/>
      <c r="L9" s="53"/>
      <c r="M9" s="217" t="s">
        <v>21</v>
      </c>
      <c r="N9" s="217"/>
      <c r="O9" s="218">
        <f>P24</f>
        <v>0</v>
      </c>
      <c r="P9" s="219"/>
    </row>
    <row r="10" spans="1:19">
      <c r="C10" s="53"/>
      <c r="D10" s="105"/>
      <c r="H10" s="102"/>
      <c r="I10" s="102"/>
      <c r="J10" s="102"/>
      <c r="K10" s="53"/>
      <c r="L10" s="53"/>
      <c r="M10" s="105"/>
      <c r="N10" s="105"/>
      <c r="O10" s="106"/>
      <c r="P10" s="107"/>
    </row>
    <row r="11" spans="1:19">
      <c r="A11" s="53"/>
      <c r="B11" s="53"/>
      <c r="C11" s="53"/>
      <c r="D11" s="102"/>
      <c r="P11" s="105" t="e">
        <f>Kops.1!$I$15</f>
        <v>#REF!</v>
      </c>
    </row>
    <row r="12" spans="1:19" ht="12.75" customHeight="1">
      <c r="A12" s="220" t="s">
        <v>4</v>
      </c>
      <c r="B12" s="220" t="s">
        <v>25</v>
      </c>
      <c r="C12" s="220" t="s">
        <v>43</v>
      </c>
      <c r="D12" s="220" t="s">
        <v>1</v>
      </c>
      <c r="E12" s="222" t="s">
        <v>2</v>
      </c>
      <c r="F12" s="212" t="s">
        <v>5</v>
      </c>
      <c r="G12" s="213"/>
      <c r="H12" s="213"/>
      <c r="I12" s="213"/>
      <c r="J12" s="213"/>
      <c r="K12" s="214"/>
      <c r="L12" s="212" t="s">
        <v>3</v>
      </c>
      <c r="M12" s="213"/>
      <c r="N12" s="213"/>
      <c r="O12" s="213"/>
      <c r="P12" s="214"/>
    </row>
    <row r="13" spans="1:19" ht="57" customHeight="1">
      <c r="A13" s="221"/>
      <c r="B13" s="221"/>
      <c r="C13" s="221"/>
      <c r="D13" s="221"/>
      <c r="E13" s="222"/>
      <c r="F13" s="108" t="s">
        <v>26</v>
      </c>
      <c r="G13" s="108" t="s">
        <v>27</v>
      </c>
      <c r="H13" s="108" t="s">
        <v>39</v>
      </c>
      <c r="I13" s="108" t="s">
        <v>40</v>
      </c>
      <c r="J13" s="108" t="s">
        <v>41</v>
      </c>
      <c r="K13" s="108" t="s">
        <v>44</v>
      </c>
      <c r="L13" s="108" t="s">
        <v>28</v>
      </c>
      <c r="M13" s="108" t="s">
        <v>39</v>
      </c>
      <c r="N13" s="108" t="s">
        <v>40</v>
      </c>
      <c r="O13" s="108" t="s">
        <v>41</v>
      </c>
      <c r="P13" s="108" t="s">
        <v>45</v>
      </c>
    </row>
    <row r="14" spans="1:19" s="133" customFormat="1" ht="25.5">
      <c r="A14" s="109"/>
      <c r="B14" s="116"/>
      <c r="C14" s="55" t="s">
        <v>147</v>
      </c>
      <c r="D14" s="96"/>
      <c r="E14" s="126"/>
      <c r="F14" s="126"/>
      <c r="G14" s="126"/>
      <c r="H14" s="151"/>
      <c r="I14" s="151"/>
      <c r="J14" s="151"/>
      <c r="K14" s="122">
        <f>ROUND(H14+I14+J14,2)</f>
        <v>0</v>
      </c>
      <c r="L14" s="122">
        <f>ROUND(F14*E14,2)</f>
        <v>0</v>
      </c>
      <c r="M14" s="123">
        <f>ROUND(H14*E14,2)</f>
        <v>0</v>
      </c>
      <c r="N14" s="123">
        <f>ROUND(I14*E14,2)</f>
        <v>0</v>
      </c>
      <c r="O14" s="123">
        <f>ROUND(J14*E14,2)</f>
        <v>0</v>
      </c>
      <c r="P14" s="122">
        <f>ROUND(M14+N14+O14,2)</f>
        <v>0</v>
      </c>
      <c r="Q14" s="54"/>
      <c r="R14" s="54"/>
      <c r="S14" s="54"/>
    </row>
    <row r="15" spans="1:19" s="187" customFormat="1" ht="25.5">
      <c r="A15" s="176">
        <v>1</v>
      </c>
      <c r="B15" s="177" t="s">
        <v>99</v>
      </c>
      <c r="C15" s="178" t="s">
        <v>186</v>
      </c>
      <c r="D15" s="179" t="s">
        <v>123</v>
      </c>
      <c r="E15" s="180">
        <v>12</v>
      </c>
      <c r="F15" s="181"/>
      <c r="G15" s="182"/>
      <c r="H15" s="183">
        <f t="shared" ref="H15:H22" si="0">ROUND(G15*F15,2)</f>
        <v>0</v>
      </c>
      <c r="I15" s="180"/>
      <c r="J15" s="180"/>
      <c r="K15" s="184">
        <f t="shared" ref="K15:K22" si="1">ROUND(H15+I15+J15,2)</f>
        <v>0</v>
      </c>
      <c r="L15" s="184">
        <f t="shared" ref="L15:L22" si="2">ROUND(F15*E15,2)</f>
        <v>0</v>
      </c>
      <c r="M15" s="185">
        <f t="shared" ref="M15:M22" si="3">ROUND(H15*E15,2)</f>
        <v>0</v>
      </c>
      <c r="N15" s="185">
        <f t="shared" ref="N15:N22" si="4">ROUND(I15*E15,2)</f>
        <v>0</v>
      </c>
      <c r="O15" s="185">
        <f t="shared" ref="O15:O22" si="5">ROUND(J15*E15,2)</f>
        <v>0</v>
      </c>
      <c r="P15" s="184">
        <f t="shared" ref="P15:P22" si="6">ROUND(M15+N15+O15,2)</f>
        <v>0</v>
      </c>
      <c r="Q15" s="186"/>
      <c r="R15" s="186"/>
      <c r="S15" s="186"/>
    </row>
    <row r="16" spans="1:19" s="187" customFormat="1" ht="25.5">
      <c r="A16" s="176">
        <v>2</v>
      </c>
      <c r="B16" s="177" t="s">
        <v>99</v>
      </c>
      <c r="C16" s="178" t="s">
        <v>187</v>
      </c>
      <c r="D16" s="179" t="s">
        <v>123</v>
      </c>
      <c r="E16" s="188">
        <v>5</v>
      </c>
      <c r="F16" s="181"/>
      <c r="G16" s="182"/>
      <c r="H16" s="183">
        <f t="shared" si="0"/>
        <v>0</v>
      </c>
      <c r="I16" s="180"/>
      <c r="J16" s="180"/>
      <c r="K16" s="184">
        <f t="shared" si="1"/>
        <v>0</v>
      </c>
      <c r="L16" s="184">
        <f t="shared" si="2"/>
        <v>0</v>
      </c>
      <c r="M16" s="185">
        <f t="shared" si="3"/>
        <v>0</v>
      </c>
      <c r="N16" s="185">
        <f t="shared" si="4"/>
        <v>0</v>
      </c>
      <c r="O16" s="185">
        <f t="shared" si="5"/>
        <v>0</v>
      </c>
      <c r="P16" s="184">
        <f t="shared" si="6"/>
        <v>0</v>
      </c>
      <c r="Q16" s="186"/>
      <c r="R16" s="186"/>
    </row>
    <row r="17" spans="1:18" s="187" customFormat="1" ht="25.5">
      <c r="A17" s="176">
        <v>3</v>
      </c>
      <c r="B17" s="177" t="s">
        <v>99</v>
      </c>
      <c r="C17" s="189" t="s">
        <v>188</v>
      </c>
      <c r="D17" s="179" t="s">
        <v>123</v>
      </c>
      <c r="E17" s="182">
        <v>1</v>
      </c>
      <c r="F17" s="181"/>
      <c r="G17" s="182"/>
      <c r="H17" s="183">
        <f t="shared" si="0"/>
        <v>0</v>
      </c>
      <c r="I17" s="180"/>
      <c r="J17" s="180"/>
      <c r="K17" s="184">
        <f t="shared" si="1"/>
        <v>0</v>
      </c>
      <c r="L17" s="184">
        <f t="shared" si="2"/>
        <v>0</v>
      </c>
      <c r="M17" s="185">
        <f t="shared" si="3"/>
        <v>0</v>
      </c>
      <c r="N17" s="185">
        <f t="shared" si="4"/>
        <v>0</v>
      </c>
      <c r="O17" s="185">
        <f t="shared" si="5"/>
        <v>0</v>
      </c>
      <c r="P17" s="184">
        <f t="shared" si="6"/>
        <v>0</v>
      </c>
      <c r="Q17" s="186"/>
      <c r="R17" s="186"/>
    </row>
    <row r="18" spans="1:18" s="187" customFormat="1" ht="25.5">
      <c r="A18" s="176">
        <v>4</v>
      </c>
      <c r="B18" s="177" t="s">
        <v>99</v>
      </c>
      <c r="C18" s="189" t="s">
        <v>189</v>
      </c>
      <c r="D18" s="179" t="s">
        <v>123</v>
      </c>
      <c r="E18" s="190">
        <v>1</v>
      </c>
      <c r="F18" s="181"/>
      <c r="G18" s="182"/>
      <c r="H18" s="183">
        <f t="shared" si="0"/>
        <v>0</v>
      </c>
      <c r="I18" s="190"/>
      <c r="J18" s="180"/>
      <c r="K18" s="184">
        <f t="shared" si="1"/>
        <v>0</v>
      </c>
      <c r="L18" s="184">
        <f t="shared" si="2"/>
        <v>0</v>
      </c>
      <c r="M18" s="185">
        <f t="shared" si="3"/>
        <v>0</v>
      </c>
      <c r="N18" s="185">
        <f t="shared" si="4"/>
        <v>0</v>
      </c>
      <c r="O18" s="185">
        <f t="shared" si="5"/>
        <v>0</v>
      </c>
      <c r="P18" s="184">
        <f t="shared" si="6"/>
        <v>0</v>
      </c>
      <c r="Q18" s="186"/>
      <c r="R18" s="186"/>
    </row>
    <row r="19" spans="1:18" s="187" customFormat="1" ht="25.5">
      <c r="A19" s="176">
        <v>5</v>
      </c>
      <c r="B19" s="177" t="s">
        <v>99</v>
      </c>
      <c r="C19" s="189" t="s">
        <v>190</v>
      </c>
      <c r="D19" s="179" t="s">
        <v>123</v>
      </c>
      <c r="E19" s="180">
        <v>1</v>
      </c>
      <c r="F19" s="181"/>
      <c r="G19" s="182"/>
      <c r="H19" s="183">
        <f t="shared" si="0"/>
        <v>0</v>
      </c>
      <c r="I19" s="182"/>
      <c r="J19" s="180"/>
      <c r="K19" s="184">
        <f t="shared" si="1"/>
        <v>0</v>
      </c>
      <c r="L19" s="184">
        <f t="shared" si="2"/>
        <v>0</v>
      </c>
      <c r="M19" s="185">
        <f t="shared" si="3"/>
        <v>0</v>
      </c>
      <c r="N19" s="185">
        <f t="shared" si="4"/>
        <v>0</v>
      </c>
      <c r="O19" s="185">
        <f t="shared" si="5"/>
        <v>0</v>
      </c>
      <c r="P19" s="184">
        <f t="shared" si="6"/>
        <v>0</v>
      </c>
      <c r="Q19" s="186"/>
      <c r="R19" s="186"/>
    </row>
    <row r="20" spans="1:18" s="187" customFormat="1" ht="25.5">
      <c r="A20" s="176">
        <v>6</v>
      </c>
      <c r="B20" s="177" t="s">
        <v>99</v>
      </c>
      <c r="C20" s="189" t="s">
        <v>191</v>
      </c>
      <c r="D20" s="179" t="s">
        <v>123</v>
      </c>
      <c r="E20" s="180">
        <v>1</v>
      </c>
      <c r="F20" s="181"/>
      <c r="G20" s="182"/>
      <c r="H20" s="183">
        <f t="shared" si="0"/>
        <v>0</v>
      </c>
      <c r="I20" s="182"/>
      <c r="J20" s="180"/>
      <c r="K20" s="184">
        <f t="shared" si="1"/>
        <v>0</v>
      </c>
      <c r="L20" s="184">
        <f t="shared" si="2"/>
        <v>0</v>
      </c>
      <c r="M20" s="185">
        <f t="shared" si="3"/>
        <v>0</v>
      </c>
      <c r="N20" s="185">
        <f t="shared" si="4"/>
        <v>0</v>
      </c>
      <c r="O20" s="185">
        <f t="shared" si="5"/>
        <v>0</v>
      </c>
      <c r="P20" s="184">
        <f t="shared" si="6"/>
        <v>0</v>
      </c>
      <c r="Q20" s="186"/>
      <c r="R20" s="186"/>
    </row>
    <row r="21" spans="1:18" s="187" customFormat="1" ht="25.5">
      <c r="A21" s="176">
        <v>7</v>
      </c>
      <c r="B21" s="177" t="s">
        <v>99</v>
      </c>
      <c r="C21" s="189" t="s">
        <v>146</v>
      </c>
      <c r="D21" s="179" t="s">
        <v>123</v>
      </c>
      <c r="E21" s="180">
        <v>1</v>
      </c>
      <c r="F21" s="181"/>
      <c r="G21" s="182"/>
      <c r="H21" s="183">
        <f t="shared" si="0"/>
        <v>0</v>
      </c>
      <c r="I21" s="182"/>
      <c r="J21" s="182"/>
      <c r="K21" s="184">
        <f t="shared" si="1"/>
        <v>0</v>
      </c>
      <c r="L21" s="184">
        <f t="shared" si="2"/>
        <v>0</v>
      </c>
      <c r="M21" s="185">
        <f t="shared" si="3"/>
        <v>0</v>
      </c>
      <c r="N21" s="185">
        <f t="shared" si="4"/>
        <v>0</v>
      </c>
      <c r="O21" s="185">
        <f t="shared" si="5"/>
        <v>0</v>
      </c>
      <c r="P21" s="184">
        <f t="shared" si="6"/>
        <v>0</v>
      </c>
      <c r="Q21" s="186"/>
      <c r="R21" s="186"/>
    </row>
    <row r="22" spans="1:18" s="187" customFormat="1" ht="25.5">
      <c r="A22" s="176">
        <v>8</v>
      </c>
      <c r="B22" s="177" t="s">
        <v>99</v>
      </c>
      <c r="C22" s="189" t="s">
        <v>148</v>
      </c>
      <c r="D22" s="179" t="s">
        <v>123</v>
      </c>
      <c r="E22" s="180">
        <v>1</v>
      </c>
      <c r="F22" s="181"/>
      <c r="G22" s="182"/>
      <c r="H22" s="183">
        <f t="shared" si="0"/>
        <v>0</v>
      </c>
      <c r="I22" s="182"/>
      <c r="J22" s="182"/>
      <c r="K22" s="184">
        <f t="shared" si="1"/>
        <v>0</v>
      </c>
      <c r="L22" s="184">
        <f t="shared" si="2"/>
        <v>0</v>
      </c>
      <c r="M22" s="185">
        <f t="shared" si="3"/>
        <v>0</v>
      </c>
      <c r="N22" s="185">
        <f t="shared" si="4"/>
        <v>0</v>
      </c>
      <c r="O22" s="185">
        <f t="shared" si="5"/>
        <v>0</v>
      </c>
      <c r="P22" s="184">
        <f t="shared" si="6"/>
        <v>0</v>
      </c>
      <c r="Q22" s="186"/>
      <c r="R22" s="186"/>
    </row>
    <row r="23" spans="1:18" s="133" customFormat="1">
      <c r="A23" s="109"/>
      <c r="B23" s="109"/>
      <c r="C23" s="55"/>
      <c r="D23" s="96"/>
      <c r="E23" s="97"/>
      <c r="F23" s="97"/>
      <c r="G23" s="97"/>
      <c r="H23" s="97"/>
      <c r="I23" s="97"/>
      <c r="J23" s="97"/>
      <c r="K23" s="113">
        <f>ROUND(H23+I23+J23,2)</f>
        <v>0</v>
      </c>
      <c r="L23" s="113">
        <f>ROUND(F23*E23,2)</f>
        <v>0</v>
      </c>
      <c r="M23" s="114">
        <f>ROUND(H23*E23,2)</f>
        <v>0</v>
      </c>
      <c r="N23" s="114">
        <f>ROUND(I23*E23,2)</f>
        <v>0</v>
      </c>
      <c r="O23" s="114">
        <f>ROUND(J23*E23,2)</f>
        <v>0</v>
      </c>
      <c r="P23" s="113">
        <f>ROUND(M23+N23+O23,2)</f>
        <v>0</v>
      </c>
      <c r="Q23" s="54"/>
      <c r="R23" s="54"/>
    </row>
    <row r="24" spans="1:18" ht="25.5">
      <c r="A24" s="129"/>
      <c r="B24" s="129"/>
      <c r="C24" s="98" t="s">
        <v>47</v>
      </c>
      <c r="D24" s="130"/>
      <c r="E24" s="131"/>
      <c r="F24" s="131"/>
      <c r="G24" s="131"/>
      <c r="H24" s="131"/>
      <c r="I24" s="131"/>
      <c r="J24" s="131"/>
      <c r="K24" s="132"/>
      <c r="L24" s="132">
        <f>SUM(L14:L23)</f>
        <v>0</v>
      </c>
      <c r="M24" s="132">
        <f>SUM(M14:M23)</f>
        <v>0</v>
      </c>
      <c r="N24" s="132">
        <f>SUM(N14:N23)</f>
        <v>0</v>
      </c>
      <c r="O24" s="132">
        <f>SUM(O14:O23)</f>
        <v>0</v>
      </c>
      <c r="P24" s="132">
        <f>SUM(P14:P23)</f>
        <v>0</v>
      </c>
    </row>
    <row r="25" spans="1:18" s="133" customFormat="1">
      <c r="A25" s="99"/>
      <c r="B25" s="99"/>
      <c r="C25" s="100"/>
    </row>
    <row r="26" spans="1:18" s="133" customFormat="1">
      <c r="A26" s="54"/>
      <c r="B26" s="53"/>
      <c r="C26" s="100"/>
      <c r="D26" s="100"/>
      <c r="E26" s="100"/>
      <c r="F26" s="100"/>
    </row>
    <row r="27" spans="1:18" s="133" customFormat="1">
      <c r="A27" s="54"/>
      <c r="B27" s="53"/>
      <c r="C27" s="100"/>
      <c r="D27" s="100"/>
      <c r="E27" s="100"/>
      <c r="F27" s="100"/>
    </row>
    <row r="28" spans="1:18" s="133" customFormat="1">
      <c r="A28" s="99"/>
      <c r="B28" s="99"/>
      <c r="C28" s="100"/>
      <c r="M28" s="155"/>
      <c r="N28" s="155"/>
      <c r="O28" s="155"/>
    </row>
    <row r="29" spans="1:18" s="133" customFormat="1">
      <c r="A29" s="53" t="str">
        <f>'1.1 Demont.'!$A$32</f>
        <v xml:space="preserve">Sastādīja:  </v>
      </c>
      <c r="B29" s="54"/>
      <c r="C29" s="134"/>
    </row>
    <row r="30" spans="1:18">
      <c r="A30" s="53"/>
      <c r="B30" s="102"/>
      <c r="C30" s="135"/>
      <c r="F30" s="136"/>
      <c r="Q30" s="103"/>
      <c r="R30" s="103"/>
    </row>
    <row r="31" spans="1:18">
      <c r="A31" s="53"/>
      <c r="B31" s="102"/>
      <c r="C31" s="102"/>
      <c r="O31" s="156"/>
      <c r="Q31" s="103"/>
      <c r="R31" s="103"/>
    </row>
    <row r="32" spans="1:18" s="102" customFormat="1">
      <c r="A32" s="137"/>
      <c r="D32" s="103"/>
      <c r="E32" s="103"/>
      <c r="F32" s="103"/>
    </row>
    <row r="33" spans="1:18">
      <c r="A33" s="53" t="str">
        <f>'1.1 Demont.'!$A$36</f>
        <v xml:space="preserve">Pārbaudīja:  </v>
      </c>
      <c r="B33" s="102"/>
      <c r="C33" s="102"/>
      <c r="Q33" s="103"/>
      <c r="R33" s="103"/>
    </row>
    <row r="34" spans="1:18">
      <c r="A34" s="102"/>
      <c r="B34" s="102"/>
      <c r="C34" s="102"/>
      <c r="Q34" s="103"/>
      <c r="R34" s="103"/>
    </row>
    <row r="35" spans="1:18">
      <c r="A35" s="102"/>
      <c r="B35" s="102"/>
      <c r="C35" s="102"/>
      <c r="Q35" s="103"/>
      <c r="R35" s="103"/>
    </row>
    <row r="36" spans="1:18">
      <c r="A36" s="102"/>
      <c r="B36" s="102"/>
      <c r="C36" s="102"/>
      <c r="Q36" s="103"/>
      <c r="R36" s="103"/>
    </row>
  </sheetData>
  <mergeCells count="11">
    <mergeCell ref="D12:D13"/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</mergeCells>
  <printOptions horizontalCentered="1"/>
  <pageMargins left="0.74803149606299202" right="0.74803149606299202" top="1.0649606300000001" bottom="0.35433070900000002" header="0.43307086614173201" footer="0.23622047244094499"/>
  <pageSetup paperSize="9" scale="7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8"/>
  <sheetViews>
    <sheetView view="pageBreakPreview" topLeftCell="A4" zoomScale="85" zoomScaleNormal="100" zoomScaleSheetLayoutView="85" workbookViewId="0">
      <selection activeCell="A10" sqref="A10"/>
    </sheetView>
  </sheetViews>
  <sheetFormatPr defaultColWidth="11.28515625" defaultRowHeight="12.75"/>
  <cols>
    <col min="1" max="2" width="6.5703125" style="2" customWidth="1"/>
    <col min="3" max="3" width="32.85546875" style="2" customWidth="1"/>
    <col min="4" max="4" width="8.85546875" style="2" customWidth="1"/>
    <col min="5" max="5" width="19.28515625" style="2" customWidth="1"/>
    <col min="6" max="7" width="22" style="2" customWidth="1"/>
    <col min="8" max="9" width="17.85546875" style="2" customWidth="1"/>
    <col min="10" max="16384" width="11.28515625" style="2"/>
  </cols>
  <sheetData>
    <row r="2" spans="1:10" ht="15">
      <c r="A2" s="194" t="s">
        <v>38</v>
      </c>
      <c r="B2" s="194"/>
      <c r="C2" s="194"/>
      <c r="D2" s="194"/>
      <c r="E2" s="194"/>
      <c r="F2" s="194"/>
      <c r="G2" s="194"/>
      <c r="H2" s="194"/>
      <c r="I2" s="194"/>
    </row>
    <row r="3" spans="1:10" ht="15">
      <c r="A3" s="194" t="s">
        <v>51</v>
      </c>
      <c r="B3" s="194"/>
      <c r="C3" s="194"/>
      <c r="D3" s="194"/>
      <c r="E3" s="194"/>
      <c r="F3" s="194"/>
      <c r="G3" s="194"/>
      <c r="H3" s="194"/>
      <c r="I3" s="194"/>
    </row>
    <row r="4" spans="1:10">
      <c r="A4" s="195" t="s">
        <v>12</v>
      </c>
      <c r="B4" s="195"/>
      <c r="C4" s="195"/>
      <c r="D4" s="195"/>
      <c r="E4" s="195"/>
      <c r="F4" s="195"/>
      <c r="G4" s="195"/>
      <c r="H4" s="195"/>
      <c r="I4" s="195"/>
    </row>
    <row r="5" spans="1:10">
      <c r="A5" s="3"/>
      <c r="B5" s="3"/>
      <c r="C5" s="3"/>
      <c r="D5" s="3"/>
      <c r="E5" s="3"/>
      <c r="F5" s="3"/>
      <c r="G5" s="3"/>
      <c r="H5" s="3"/>
      <c r="I5" s="3"/>
    </row>
    <row r="6" spans="1:10">
      <c r="A6" s="3"/>
      <c r="B6" s="3"/>
      <c r="C6" s="3"/>
      <c r="D6" s="3"/>
      <c r="E6" s="3"/>
      <c r="F6" s="3"/>
      <c r="G6" s="3"/>
      <c r="H6" s="3"/>
      <c r="I6" s="3"/>
    </row>
    <row r="7" spans="1:10" ht="12.75" customHeight="1">
      <c r="A7" s="1" t="str">
        <f>'1.1 Demont.'!$A$4</f>
        <v>Būves nosaukums: Agroresursu un ekonomikas institūta ekonomikas pētniecības centra ēkas telpu vienkāršota atjaunošana</v>
      </c>
      <c r="B7" s="1"/>
      <c r="C7" s="8"/>
      <c r="D7" s="8"/>
      <c r="E7" s="8"/>
      <c r="F7" s="8"/>
      <c r="G7" s="8"/>
      <c r="H7" s="8"/>
      <c r="I7" s="8"/>
    </row>
    <row r="8" spans="1:10" ht="12.75" customHeight="1">
      <c r="A8" s="1" t="str">
        <f>'1.1 Demont.'!$A$5</f>
        <v>Objekta nosaukums: Agroresursu un ekonomikas institūta ekonomikas pētniecības centra ēkas telpu vienkāršota atjaunošana</v>
      </c>
      <c r="B8" s="1"/>
      <c r="C8" s="8"/>
      <c r="D8" s="8"/>
      <c r="E8" s="8"/>
      <c r="F8" s="8"/>
      <c r="G8" s="8"/>
      <c r="H8" s="8"/>
      <c r="I8" s="8"/>
    </row>
    <row r="9" spans="1:10">
      <c r="A9" s="1" t="str">
        <f>'1.1 Demont.'!$A$6</f>
        <v>Objekta adrese: Struktoru iela 14, Rīga</v>
      </c>
      <c r="B9" s="1"/>
    </row>
    <row r="10" spans="1:10">
      <c r="A10" s="1" t="str">
        <f>'1.1 Demont.'!$A$7</f>
        <v xml:space="preserve">Pasūtījuma Nr.: </v>
      </c>
      <c r="B10" s="1"/>
      <c r="C10" s="14"/>
      <c r="D10" s="14"/>
      <c r="E10" s="14"/>
      <c r="F10" s="14"/>
      <c r="G10" s="14"/>
      <c r="H10" s="14"/>
      <c r="I10" s="14"/>
    </row>
    <row r="11" spans="1:10">
      <c r="A11" s="5"/>
      <c r="B11" s="5"/>
      <c r="C11" s="5"/>
      <c r="D11" s="5"/>
      <c r="E11" s="5"/>
      <c r="F11" s="5"/>
      <c r="G11" s="5"/>
      <c r="H11" s="5"/>
      <c r="I11" s="5"/>
    </row>
    <row r="12" spans="1:10">
      <c r="A12" s="1"/>
      <c r="B12" s="1"/>
      <c r="C12" s="5" t="s">
        <v>20</v>
      </c>
      <c r="D12" s="5"/>
      <c r="E12" s="15" t="e">
        <f>E26</f>
        <v>#VALUE!</v>
      </c>
      <c r="F12" s="3"/>
      <c r="G12" s="3"/>
      <c r="H12" s="3"/>
      <c r="I12" s="3"/>
    </row>
    <row r="13" spans="1:10">
      <c r="A13" s="1"/>
      <c r="B13" s="1"/>
      <c r="C13" s="5" t="s">
        <v>22</v>
      </c>
      <c r="D13" s="5"/>
      <c r="E13" s="15">
        <f>I22</f>
        <v>0</v>
      </c>
      <c r="F13" s="3"/>
      <c r="G13" s="3"/>
      <c r="H13" s="3"/>
      <c r="I13" s="3"/>
    </row>
    <row r="14" spans="1:10" s="8" customFormat="1">
      <c r="A14" s="25"/>
      <c r="B14" s="25"/>
      <c r="C14" s="26"/>
      <c r="D14" s="26"/>
      <c r="E14" s="27"/>
      <c r="F14" s="11"/>
      <c r="G14" s="11"/>
      <c r="H14" s="11"/>
      <c r="I14" s="11"/>
    </row>
    <row r="15" spans="1:10">
      <c r="G15" s="1"/>
      <c r="I15" s="4" t="e">
        <f>Buvn.kopt.!$C$14</f>
        <v>#REF!</v>
      </c>
      <c r="J15" s="29"/>
    </row>
    <row r="16" spans="1:10" ht="12.75" customHeight="1">
      <c r="A16" s="201" t="s">
        <v>4</v>
      </c>
      <c r="B16" s="199" t="s">
        <v>24</v>
      </c>
      <c r="C16" s="202" t="s">
        <v>13</v>
      </c>
      <c r="D16" s="203"/>
      <c r="E16" s="201" t="s">
        <v>42</v>
      </c>
      <c r="F16" s="198" t="s">
        <v>14</v>
      </c>
      <c r="G16" s="198"/>
      <c r="H16" s="198"/>
      <c r="I16" s="198"/>
      <c r="J16" s="49"/>
    </row>
    <row r="17" spans="1:10" s="11" customFormat="1" ht="45" customHeight="1">
      <c r="A17" s="201"/>
      <c r="B17" s="200"/>
      <c r="C17" s="204"/>
      <c r="D17" s="205"/>
      <c r="E17" s="201"/>
      <c r="F17" s="7" t="s">
        <v>39</v>
      </c>
      <c r="G17" s="7" t="s">
        <v>40</v>
      </c>
      <c r="H17" s="22" t="s">
        <v>41</v>
      </c>
      <c r="I17" s="22" t="s">
        <v>23</v>
      </c>
      <c r="J17" s="50"/>
    </row>
    <row r="18" spans="1:10" s="38" customFormat="1">
      <c r="A18" s="34"/>
      <c r="B18" s="35"/>
      <c r="C18" s="35"/>
      <c r="D18" s="36"/>
      <c r="E18" s="34"/>
      <c r="F18" s="34"/>
      <c r="G18" s="34"/>
      <c r="H18" s="37"/>
      <c r="I18" s="37"/>
    </row>
    <row r="19" spans="1:10" s="38" customFormat="1">
      <c r="A19" s="41">
        <v>1</v>
      </c>
      <c r="B19" s="41">
        <v>2.1</v>
      </c>
      <c r="C19" s="44" t="s">
        <v>57</v>
      </c>
      <c r="D19" s="45"/>
      <c r="E19" s="43">
        <f>F19+G19+H19</f>
        <v>0</v>
      </c>
      <c r="F19" s="40">
        <f>'2.1 AVK'!N43</f>
        <v>0</v>
      </c>
      <c r="G19" s="40">
        <f>'2.1 AVK'!O43</f>
        <v>0</v>
      </c>
      <c r="H19" s="40">
        <f>'2.1 AVK'!P43</f>
        <v>0</v>
      </c>
      <c r="I19" s="40">
        <f>'2.1 AVK'!M43</f>
        <v>0</v>
      </c>
      <c r="J19" s="47"/>
    </row>
    <row r="20" spans="1:10" s="38" customFormat="1">
      <c r="A20" s="41">
        <v>2</v>
      </c>
      <c r="B20" s="41">
        <v>2.2000000000000002</v>
      </c>
      <c r="C20" s="60" t="s">
        <v>49</v>
      </c>
      <c r="D20" s="45"/>
      <c r="E20" s="43">
        <f>F20+G20+H20</f>
        <v>0</v>
      </c>
      <c r="F20" s="46">
        <f>'2.2 EL'!M31</f>
        <v>0</v>
      </c>
      <c r="G20" s="46">
        <f>'2.2 EL'!N31</f>
        <v>0</v>
      </c>
      <c r="H20" s="46">
        <f>'2.2 EL'!O31</f>
        <v>0</v>
      </c>
      <c r="I20" s="46">
        <f>'2.2 EL'!L31</f>
        <v>0</v>
      </c>
      <c r="J20" s="47"/>
    </row>
    <row r="21" spans="1:10" s="16" customFormat="1">
      <c r="A21" s="28"/>
      <c r="B21" s="33"/>
      <c r="C21" s="31"/>
      <c r="D21" s="32"/>
      <c r="E21" s="30">
        <f>F21+G21+H21</f>
        <v>0</v>
      </c>
      <c r="F21" s="30"/>
      <c r="G21" s="30"/>
      <c r="H21" s="30"/>
      <c r="I21" s="30"/>
      <c r="J21" s="47"/>
    </row>
    <row r="22" spans="1:10">
      <c r="A22" s="206" t="s">
        <v>0</v>
      </c>
      <c r="B22" s="206"/>
      <c r="C22" s="206"/>
      <c r="D22" s="17"/>
      <c r="E22" s="18">
        <f>SUM(E18:E21)</f>
        <v>0</v>
      </c>
      <c r="F22" s="18">
        <f>SUM(F18:F21)</f>
        <v>0</v>
      </c>
      <c r="G22" s="18">
        <f>SUM(G18:G21)</f>
        <v>0</v>
      </c>
      <c r="H22" s="18">
        <f>SUM(H18:H21)</f>
        <v>0</v>
      </c>
      <c r="I22" s="18">
        <f>SUM(I18:I21)</f>
        <v>0</v>
      </c>
      <c r="J22" s="48"/>
    </row>
    <row r="23" spans="1:10">
      <c r="A23" s="207" t="s">
        <v>15</v>
      </c>
      <c r="B23" s="207"/>
      <c r="C23" s="207"/>
      <c r="D23" s="6" t="s">
        <v>181</v>
      </c>
      <c r="E23" s="19" t="e">
        <f>ROUND(E22*D23,2)</f>
        <v>#VALUE!</v>
      </c>
      <c r="J23" s="47"/>
    </row>
    <row r="24" spans="1:10">
      <c r="A24" s="208" t="s">
        <v>16</v>
      </c>
      <c r="B24" s="208"/>
      <c r="C24" s="208"/>
      <c r="D24" s="20"/>
      <c r="E24" s="19" t="e">
        <f>ROUND(E23*0.05,2)</f>
        <v>#VALUE!</v>
      </c>
      <c r="J24" s="47"/>
    </row>
    <row r="25" spans="1:10">
      <c r="A25" s="209" t="s">
        <v>17</v>
      </c>
      <c r="B25" s="210"/>
      <c r="C25" s="211"/>
      <c r="D25" s="6" t="s">
        <v>181</v>
      </c>
      <c r="E25" s="19" t="e">
        <f>ROUND(E22*D25,2)</f>
        <v>#VALUE!</v>
      </c>
      <c r="G25" s="52"/>
      <c r="J25" s="47"/>
    </row>
    <row r="26" spans="1:10">
      <c r="A26" s="206" t="s">
        <v>18</v>
      </c>
      <c r="B26" s="206"/>
      <c r="C26" s="206"/>
      <c r="D26" s="17"/>
      <c r="E26" s="18" t="e">
        <f>E22+E23+E25</f>
        <v>#VALUE!</v>
      </c>
      <c r="G26" s="21"/>
      <c r="J26" s="48"/>
    </row>
    <row r="27" spans="1:10" s="8" customFormat="1">
      <c r="A27" s="9"/>
      <c r="B27" s="9"/>
      <c r="C27" s="10"/>
    </row>
    <row r="28" spans="1:10" s="8" customFormat="1">
      <c r="A28" s="9"/>
      <c r="B28" s="9"/>
      <c r="C28" s="10"/>
    </row>
    <row r="29" spans="1:10" s="8" customFormat="1">
      <c r="A29" s="9"/>
      <c r="B29" s="9"/>
      <c r="C29" s="10"/>
    </row>
    <row r="30" spans="1:10" s="8" customFormat="1">
      <c r="A30" s="1" t="str">
        <f>'1.1 Demont.'!$A$32</f>
        <v xml:space="preserve">Sastādīja:  </v>
      </c>
      <c r="B30" s="11"/>
      <c r="C30" s="12"/>
    </row>
    <row r="31" spans="1:10">
      <c r="A31" s="1"/>
      <c r="B31" s="3"/>
      <c r="C31" s="23"/>
      <c r="F31" s="13"/>
    </row>
    <row r="32" spans="1:10">
      <c r="A32" s="1"/>
      <c r="B32" s="3"/>
      <c r="C32" s="3"/>
    </row>
    <row r="33" spans="1:6" s="3" customFormat="1">
      <c r="A33" s="24"/>
      <c r="D33" s="2"/>
      <c r="E33" s="2"/>
      <c r="F33" s="2"/>
    </row>
    <row r="34" spans="1:6">
      <c r="A34" s="1" t="str">
        <f>'1.1 Demont.'!$A$36</f>
        <v xml:space="preserve">Pārbaudīja:  </v>
      </c>
      <c r="B34" s="3"/>
      <c r="C34" s="3"/>
    </row>
    <row r="35" spans="1:6">
      <c r="A35" s="3"/>
      <c r="B35" s="3"/>
      <c r="C35" s="3"/>
    </row>
    <row r="36" spans="1:6">
      <c r="A36" s="3"/>
      <c r="B36" s="3"/>
      <c r="C36" s="3"/>
    </row>
    <row r="37" spans="1:6">
      <c r="A37" s="3"/>
      <c r="B37" s="3"/>
      <c r="C37" s="3"/>
    </row>
    <row r="38" spans="1:6">
      <c r="A38" s="3"/>
      <c r="B38" s="3"/>
    </row>
    <row r="40" spans="1:6">
      <c r="A40" s="3"/>
      <c r="B40" s="3"/>
    </row>
    <row r="41" spans="1:6">
      <c r="A41" s="3"/>
      <c r="B41" s="3"/>
    </row>
    <row r="42" spans="1:6">
      <c r="A42" s="3"/>
      <c r="B42" s="3"/>
    </row>
    <row r="48" spans="1:6">
      <c r="A48" s="24"/>
      <c r="B48" s="24"/>
    </row>
  </sheetData>
  <mergeCells count="13">
    <mergeCell ref="E16:E17"/>
    <mergeCell ref="F16:I16"/>
    <mergeCell ref="A2:I2"/>
    <mergeCell ref="A4:I4"/>
    <mergeCell ref="A3:I3"/>
    <mergeCell ref="A16:A17"/>
    <mergeCell ref="B16:B17"/>
    <mergeCell ref="C16:D17"/>
    <mergeCell ref="A22:C22"/>
    <mergeCell ref="A23:C23"/>
    <mergeCell ref="A24:C24"/>
    <mergeCell ref="A25:C25"/>
    <mergeCell ref="A26:C26"/>
  </mergeCells>
  <printOptions horizontalCentered="1"/>
  <pageMargins left="0.74803149606299202" right="0.74803149606299202" top="1.234251969" bottom="0.484251969" header="0.511811023622047" footer="0.511811023622047"/>
  <pageSetup paperSize="9" scale="8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4"/>
  <sheetViews>
    <sheetView view="pageBreakPreview" topLeftCell="A16" zoomScale="85" zoomScaleNormal="85" workbookViewId="0">
      <selection activeCell="C41" sqref="C41"/>
    </sheetView>
  </sheetViews>
  <sheetFormatPr defaultRowHeight="12.75"/>
  <cols>
    <col min="1" max="1" width="4.5703125" style="103" customWidth="1"/>
    <col min="2" max="2" width="5.42578125" style="103" customWidth="1"/>
    <col min="3" max="3" width="32.42578125" style="103" customWidth="1"/>
    <col min="4" max="4" width="10.5703125" style="150" customWidth="1"/>
    <col min="5" max="5" width="5.85546875" style="103" customWidth="1"/>
    <col min="6" max="6" width="7.85546875" style="103" customWidth="1"/>
    <col min="7" max="7" width="8.85546875" style="103" customWidth="1"/>
    <col min="8" max="8" width="8.7109375" style="103" customWidth="1"/>
    <col min="9" max="9" width="9.5703125" style="103" customWidth="1"/>
    <col min="10" max="10" width="10.140625" style="103" customWidth="1"/>
    <col min="11" max="11" width="10.42578125" style="103" customWidth="1"/>
    <col min="12" max="12" width="10" style="103" customWidth="1"/>
    <col min="13" max="14" width="9.7109375" style="103" customWidth="1"/>
    <col min="15" max="15" width="10.7109375" style="103" customWidth="1"/>
    <col min="16" max="16" width="9" style="103" customWidth="1"/>
    <col min="17" max="17" width="10.85546875" style="103" customWidth="1"/>
    <col min="18" max="18" width="9.42578125" style="102" customWidth="1"/>
    <col min="19" max="19" width="9.140625" style="102"/>
    <col min="20" max="20" width="11" style="103" customWidth="1"/>
    <col min="21" max="16384" width="9.140625" style="103"/>
  </cols>
  <sheetData>
    <row r="1" spans="1:20">
      <c r="A1" s="215" t="s">
        <v>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101"/>
    </row>
    <row r="2" spans="1:20">
      <c r="A2" s="216" t="s">
        <v>57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20">
      <c r="A3" s="104"/>
      <c r="B3" s="104"/>
      <c r="C3" s="104"/>
      <c r="D3" s="138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20">
      <c r="A4" s="53" t="str">
        <f>'1.1 Demont.'!$A$4</f>
        <v>Būves nosaukums: Agroresursu un ekonomikas institūta ekonomikas pētniecības centra ēkas telpu vienkāršota atjaunošana</v>
      </c>
      <c r="B4" s="53"/>
      <c r="C4" s="102"/>
      <c r="D4" s="139"/>
      <c r="E4" s="105"/>
      <c r="F4" s="105"/>
      <c r="G4" s="105"/>
      <c r="H4" s="105"/>
      <c r="I4" s="102"/>
      <c r="J4" s="102"/>
      <c r="K4" s="102"/>
      <c r="L4" s="102"/>
      <c r="M4" s="102"/>
      <c r="N4" s="102"/>
      <c r="O4" s="102"/>
      <c r="P4" s="102"/>
      <c r="Q4" s="102"/>
    </row>
    <row r="5" spans="1:20">
      <c r="A5" s="53" t="str">
        <f>'1.1 Demont.'!$A$5</f>
        <v>Objekta nosaukums: Agroresursu un ekonomikas institūta ekonomikas pētniecības centra ēkas telpu vienkāršota atjaunošana</v>
      </c>
      <c r="B5" s="53"/>
      <c r="C5" s="102"/>
      <c r="D5" s="139"/>
      <c r="E5" s="105"/>
      <c r="F5" s="105"/>
      <c r="G5" s="105"/>
      <c r="H5" s="105"/>
      <c r="I5" s="102"/>
      <c r="J5" s="102"/>
      <c r="K5" s="102"/>
      <c r="L5" s="102"/>
      <c r="M5" s="102"/>
      <c r="N5" s="102"/>
      <c r="O5" s="102"/>
      <c r="P5" s="102"/>
      <c r="Q5" s="102"/>
    </row>
    <row r="6" spans="1:20">
      <c r="A6" s="53" t="str">
        <f>'1.1 Demont.'!$A$6</f>
        <v>Objekta adrese: Struktoru iela 14, Rīga</v>
      </c>
      <c r="B6" s="53"/>
      <c r="C6" s="102"/>
      <c r="D6" s="139"/>
      <c r="E6" s="105"/>
      <c r="F6" s="105"/>
      <c r="G6" s="105"/>
      <c r="H6" s="105"/>
      <c r="I6" s="102"/>
      <c r="J6" s="102"/>
      <c r="K6" s="102"/>
      <c r="L6" s="102"/>
      <c r="M6" s="102"/>
      <c r="N6" s="102"/>
      <c r="O6" s="102"/>
      <c r="P6" s="102"/>
      <c r="Q6" s="102"/>
    </row>
    <row r="7" spans="1:20">
      <c r="A7" s="53" t="str">
        <f>'1.1 Demont.'!$A$7</f>
        <v xml:space="preserve">Pasūtījuma Nr.: </v>
      </c>
      <c r="B7" s="53"/>
      <c r="C7" s="102"/>
      <c r="D7" s="139"/>
      <c r="E7" s="105"/>
      <c r="F7" s="105"/>
      <c r="G7" s="105"/>
      <c r="H7" s="105"/>
      <c r="I7" s="102"/>
      <c r="J7" s="102"/>
      <c r="K7" s="102"/>
      <c r="L7" s="102"/>
      <c r="M7" s="102"/>
      <c r="N7" s="102"/>
      <c r="O7" s="102"/>
      <c r="P7" s="102"/>
      <c r="Q7" s="102"/>
    </row>
    <row r="8" spans="1:20">
      <c r="A8" s="53"/>
      <c r="B8" s="53"/>
      <c r="C8" s="102"/>
      <c r="D8" s="139"/>
      <c r="E8" s="105"/>
      <c r="F8" s="105"/>
      <c r="G8" s="105"/>
      <c r="H8" s="105"/>
      <c r="I8" s="102"/>
      <c r="J8" s="102"/>
      <c r="K8" s="102"/>
      <c r="L8" s="102"/>
      <c r="M8" s="102"/>
      <c r="N8" s="102"/>
      <c r="O8" s="102"/>
      <c r="P8" s="102"/>
      <c r="Q8" s="102"/>
    </row>
    <row r="9" spans="1:20">
      <c r="A9" s="103">
        <f>'1.1 Demont.'!$A$9</f>
        <v>0</v>
      </c>
      <c r="C9" s="53"/>
      <c r="D9" s="140"/>
      <c r="E9" s="105"/>
      <c r="I9" s="102"/>
      <c r="J9" s="102"/>
      <c r="K9" s="102"/>
      <c r="L9" s="53"/>
      <c r="M9" s="53"/>
      <c r="N9" s="217" t="s">
        <v>21</v>
      </c>
      <c r="O9" s="217"/>
      <c r="P9" s="218">
        <f>Q43</f>
        <v>0</v>
      </c>
      <c r="Q9" s="219"/>
    </row>
    <row r="10" spans="1:20">
      <c r="C10" s="53"/>
      <c r="D10" s="140"/>
      <c r="E10" s="105"/>
      <c r="I10" s="102"/>
      <c r="J10" s="102"/>
      <c r="K10" s="102"/>
      <c r="L10" s="53"/>
      <c r="M10" s="53"/>
      <c r="N10" s="105"/>
      <c r="O10" s="105"/>
      <c r="P10" s="106"/>
      <c r="Q10" s="107"/>
    </row>
    <row r="11" spans="1:20">
      <c r="A11" s="53"/>
      <c r="B11" s="53"/>
      <c r="C11" s="53"/>
      <c r="D11" s="140"/>
      <c r="E11" s="102"/>
      <c r="Q11" s="105" t="e">
        <f>Kops.1!$I$15</f>
        <v>#REF!</v>
      </c>
    </row>
    <row r="12" spans="1:20" ht="12.75" customHeight="1">
      <c r="A12" s="220" t="s">
        <v>4</v>
      </c>
      <c r="B12" s="220" t="s">
        <v>25</v>
      </c>
      <c r="C12" s="225" t="s">
        <v>43</v>
      </c>
      <c r="D12" s="226"/>
      <c r="E12" s="220" t="s">
        <v>1</v>
      </c>
      <c r="F12" s="222" t="s">
        <v>2</v>
      </c>
      <c r="G12" s="212" t="s">
        <v>5</v>
      </c>
      <c r="H12" s="213"/>
      <c r="I12" s="213"/>
      <c r="J12" s="213"/>
      <c r="K12" s="213"/>
      <c r="L12" s="214"/>
      <c r="M12" s="212" t="s">
        <v>3</v>
      </c>
      <c r="N12" s="213"/>
      <c r="O12" s="213"/>
      <c r="P12" s="213"/>
      <c r="Q12" s="214"/>
    </row>
    <row r="13" spans="1:20" ht="58.5" customHeight="1">
      <c r="A13" s="221"/>
      <c r="B13" s="221"/>
      <c r="C13" s="227"/>
      <c r="D13" s="228"/>
      <c r="E13" s="221"/>
      <c r="F13" s="222"/>
      <c r="G13" s="108" t="s">
        <v>26</v>
      </c>
      <c r="H13" s="108" t="s">
        <v>27</v>
      </c>
      <c r="I13" s="108" t="s">
        <v>39</v>
      </c>
      <c r="J13" s="108" t="s">
        <v>40</v>
      </c>
      <c r="K13" s="108" t="s">
        <v>41</v>
      </c>
      <c r="L13" s="108" t="s">
        <v>44</v>
      </c>
      <c r="M13" s="108" t="s">
        <v>28</v>
      </c>
      <c r="N13" s="108" t="s">
        <v>39</v>
      </c>
      <c r="O13" s="108" t="s">
        <v>40</v>
      </c>
      <c r="P13" s="108" t="s">
        <v>41</v>
      </c>
      <c r="Q13" s="108" t="s">
        <v>45</v>
      </c>
    </row>
    <row r="14" spans="1:20" s="124" customFormat="1">
      <c r="A14" s="115"/>
      <c r="B14" s="116"/>
      <c r="C14" s="95" t="s">
        <v>58</v>
      </c>
      <c r="D14" s="141"/>
      <c r="E14" s="118"/>
      <c r="F14" s="119"/>
      <c r="G14" s="119"/>
      <c r="H14" s="119"/>
      <c r="I14" s="121"/>
      <c r="J14" s="121"/>
      <c r="K14" s="121"/>
      <c r="L14" s="122">
        <f>ROUND(I14+J14+K14,2)</f>
        <v>0</v>
      </c>
      <c r="M14" s="113">
        <f>ROUND(G14*F14,2)</f>
        <v>0</v>
      </c>
      <c r="N14" s="123">
        <f>ROUND(I14*F14,2)</f>
        <v>0</v>
      </c>
      <c r="O14" s="123">
        <f>ROUND(J14*F14,2)</f>
        <v>0</v>
      </c>
      <c r="P14" s="123">
        <f>ROUND(K14*F14,2)</f>
        <v>0</v>
      </c>
      <c r="Q14" s="122">
        <f>ROUND(N14+O14+P14,2)</f>
        <v>0</v>
      </c>
      <c r="R14" s="142"/>
      <c r="S14" s="142"/>
      <c r="T14" s="142"/>
    </row>
    <row r="15" spans="1:20">
      <c r="A15" s="116"/>
      <c r="B15" s="116"/>
      <c r="C15" s="51" t="s">
        <v>59</v>
      </c>
      <c r="D15" s="143"/>
      <c r="E15" s="144"/>
      <c r="F15" s="126"/>
      <c r="G15" s="119"/>
      <c r="H15" s="120"/>
      <c r="I15" s="121"/>
      <c r="J15" s="127"/>
      <c r="K15" s="127"/>
      <c r="L15" s="113">
        <f>ROUND(I15+J15+K15,2)</f>
        <v>0</v>
      </c>
      <c r="M15" s="113">
        <f>ROUND(G15*F15,2)</f>
        <v>0</v>
      </c>
      <c r="N15" s="114">
        <f>ROUND(I15*F15,2)</f>
        <v>0</v>
      </c>
      <c r="O15" s="114">
        <f>ROUND(J15*F15,2)</f>
        <v>0</v>
      </c>
      <c r="P15" s="114">
        <f>ROUND(K15*F15,2)</f>
        <v>0</v>
      </c>
      <c r="Q15" s="113">
        <f>ROUND(N15+O15+P15,2)</f>
        <v>0</v>
      </c>
      <c r="T15" s="102"/>
    </row>
    <row r="16" spans="1:20" ht="33.75">
      <c r="A16" s="116">
        <v>1</v>
      </c>
      <c r="B16" s="116" t="s">
        <v>99</v>
      </c>
      <c r="C16" s="125" t="s">
        <v>60</v>
      </c>
      <c r="D16" s="143" t="s">
        <v>90</v>
      </c>
      <c r="E16" s="144" t="s">
        <v>93</v>
      </c>
      <c r="F16" s="126">
        <v>4</v>
      </c>
      <c r="G16" s="119"/>
      <c r="H16" s="120"/>
      <c r="I16" s="121">
        <f t="shared" ref="I16:I22" si="0">ROUND(H16*G16,2)</f>
        <v>0</v>
      </c>
      <c r="J16" s="127"/>
      <c r="K16" s="127"/>
      <c r="L16" s="113">
        <f>ROUND(I16+J16+K16,2)</f>
        <v>0</v>
      </c>
      <c r="M16" s="113">
        <f>ROUND(G16*F16,2)</f>
        <v>0</v>
      </c>
      <c r="N16" s="114">
        <f>ROUND(I16*F16,2)</f>
        <v>0</v>
      </c>
      <c r="O16" s="114">
        <f>ROUND(J16*F16,2)</f>
        <v>0</v>
      </c>
      <c r="P16" s="114">
        <f>ROUND(K16*F16,2)</f>
        <v>0</v>
      </c>
      <c r="Q16" s="113">
        <f>ROUND(N16+O16+P16,2)</f>
        <v>0</v>
      </c>
      <c r="T16" s="102"/>
    </row>
    <row r="17" spans="1:20" ht="22.5">
      <c r="A17" s="116">
        <v>2</v>
      </c>
      <c r="B17" s="116" t="s">
        <v>99</v>
      </c>
      <c r="C17" s="125" t="s">
        <v>61</v>
      </c>
      <c r="D17" s="143" t="s">
        <v>91</v>
      </c>
      <c r="E17" s="144" t="s">
        <v>93</v>
      </c>
      <c r="F17" s="126">
        <v>4</v>
      </c>
      <c r="G17" s="119"/>
      <c r="H17" s="120"/>
      <c r="I17" s="121">
        <f t="shared" si="0"/>
        <v>0</v>
      </c>
      <c r="J17" s="127"/>
      <c r="K17" s="127"/>
      <c r="L17" s="113">
        <f t="shared" ref="L17:L41" si="1">ROUND(I17+J17+K17,2)</f>
        <v>0</v>
      </c>
      <c r="M17" s="113">
        <f t="shared" ref="M17:M41" si="2">ROUND(G17*F17,2)</f>
        <v>0</v>
      </c>
      <c r="N17" s="114">
        <f t="shared" ref="N17:N41" si="3">ROUND(I17*F17,2)</f>
        <v>0</v>
      </c>
      <c r="O17" s="114">
        <f t="shared" ref="O17:O41" si="4">ROUND(J17*F17,2)</f>
        <v>0</v>
      </c>
      <c r="P17" s="114">
        <f t="shared" ref="P17:P41" si="5">ROUND(K17*F17,2)</f>
        <v>0</v>
      </c>
      <c r="Q17" s="113">
        <f t="shared" ref="Q17:Q41" si="6">ROUND(N17+O17+P17,2)</f>
        <v>0</v>
      </c>
      <c r="T17" s="102"/>
    </row>
    <row r="18" spans="1:20" ht="33.75">
      <c r="A18" s="116">
        <v>3</v>
      </c>
      <c r="B18" s="116" t="s">
        <v>99</v>
      </c>
      <c r="C18" s="125" t="s">
        <v>62</v>
      </c>
      <c r="D18" s="143" t="s">
        <v>92</v>
      </c>
      <c r="E18" s="144" t="s">
        <v>93</v>
      </c>
      <c r="F18" s="126">
        <v>4</v>
      </c>
      <c r="G18" s="119"/>
      <c r="H18" s="120"/>
      <c r="I18" s="121">
        <f t="shared" si="0"/>
        <v>0</v>
      </c>
      <c r="J18" s="127"/>
      <c r="K18" s="127"/>
      <c r="L18" s="113">
        <f t="shared" si="1"/>
        <v>0</v>
      </c>
      <c r="M18" s="113">
        <f t="shared" si="2"/>
        <v>0</v>
      </c>
      <c r="N18" s="114">
        <f t="shared" si="3"/>
        <v>0</v>
      </c>
      <c r="O18" s="114">
        <f t="shared" si="4"/>
        <v>0</v>
      </c>
      <c r="P18" s="114">
        <f t="shared" si="5"/>
        <v>0</v>
      </c>
      <c r="Q18" s="113">
        <f t="shared" si="6"/>
        <v>0</v>
      </c>
      <c r="T18" s="102"/>
    </row>
    <row r="19" spans="1:20">
      <c r="A19" s="116">
        <v>4</v>
      </c>
      <c r="B19" s="116" t="s">
        <v>99</v>
      </c>
      <c r="C19" s="125" t="s">
        <v>63</v>
      </c>
      <c r="D19" s="143" t="s">
        <v>64</v>
      </c>
      <c r="E19" s="144" t="s">
        <v>97</v>
      </c>
      <c r="F19" s="126">
        <v>1</v>
      </c>
      <c r="G19" s="119"/>
      <c r="H19" s="120"/>
      <c r="I19" s="121">
        <f t="shared" si="0"/>
        <v>0</v>
      </c>
      <c r="J19" s="127"/>
      <c r="K19" s="127"/>
      <c r="L19" s="113">
        <f t="shared" si="1"/>
        <v>0</v>
      </c>
      <c r="M19" s="113">
        <f t="shared" si="2"/>
        <v>0</v>
      </c>
      <c r="N19" s="114">
        <f t="shared" si="3"/>
        <v>0</v>
      </c>
      <c r="O19" s="114">
        <f t="shared" si="4"/>
        <v>0</v>
      </c>
      <c r="P19" s="114">
        <f t="shared" si="5"/>
        <v>0</v>
      </c>
      <c r="Q19" s="113">
        <f t="shared" si="6"/>
        <v>0</v>
      </c>
      <c r="T19" s="102"/>
    </row>
    <row r="20" spans="1:20">
      <c r="A20" s="116">
        <v>5</v>
      </c>
      <c r="B20" s="116" t="s">
        <v>99</v>
      </c>
      <c r="C20" s="125" t="s">
        <v>94</v>
      </c>
      <c r="D20" s="143"/>
      <c r="E20" s="144" t="s">
        <v>97</v>
      </c>
      <c r="F20" s="126">
        <v>1</v>
      </c>
      <c r="G20" s="119"/>
      <c r="H20" s="120"/>
      <c r="I20" s="121">
        <f t="shared" si="0"/>
        <v>0</v>
      </c>
      <c r="J20" s="127"/>
      <c r="K20" s="127"/>
      <c r="L20" s="113">
        <f t="shared" si="1"/>
        <v>0</v>
      </c>
      <c r="M20" s="113">
        <f t="shared" si="2"/>
        <v>0</v>
      </c>
      <c r="N20" s="114">
        <f t="shared" si="3"/>
        <v>0</v>
      </c>
      <c r="O20" s="114">
        <f t="shared" si="4"/>
        <v>0</v>
      </c>
      <c r="P20" s="114">
        <f t="shared" si="5"/>
        <v>0</v>
      </c>
      <c r="Q20" s="113">
        <f t="shared" si="6"/>
        <v>0</v>
      </c>
      <c r="T20" s="102"/>
    </row>
    <row r="21" spans="1:20" s="124" customFormat="1">
      <c r="A21" s="116">
        <v>6</v>
      </c>
      <c r="B21" s="116" t="s">
        <v>99</v>
      </c>
      <c r="C21" s="125" t="s">
        <v>65</v>
      </c>
      <c r="D21" s="145"/>
      <c r="E21" s="144" t="s">
        <v>97</v>
      </c>
      <c r="F21" s="119">
        <v>1</v>
      </c>
      <c r="G21" s="119"/>
      <c r="H21" s="120"/>
      <c r="I21" s="121">
        <f t="shared" si="0"/>
        <v>0</v>
      </c>
      <c r="J21" s="127"/>
      <c r="K21" s="127"/>
      <c r="L21" s="113">
        <f t="shared" si="1"/>
        <v>0</v>
      </c>
      <c r="M21" s="113">
        <f t="shared" si="2"/>
        <v>0</v>
      </c>
      <c r="N21" s="114">
        <f t="shared" si="3"/>
        <v>0</v>
      </c>
      <c r="O21" s="114">
        <f t="shared" si="4"/>
        <v>0</v>
      </c>
      <c r="P21" s="114">
        <f t="shared" si="5"/>
        <v>0</v>
      </c>
      <c r="Q21" s="113">
        <f t="shared" si="6"/>
        <v>0</v>
      </c>
      <c r="R21" s="102"/>
      <c r="S21" s="102"/>
      <c r="T21" s="102"/>
    </row>
    <row r="22" spans="1:20" s="124" customFormat="1" ht="25.5">
      <c r="A22" s="116">
        <v>7</v>
      </c>
      <c r="B22" s="116" t="s">
        <v>99</v>
      </c>
      <c r="C22" s="125" t="s">
        <v>66</v>
      </c>
      <c r="D22" s="145"/>
      <c r="E22" s="144" t="s">
        <v>97</v>
      </c>
      <c r="F22" s="119">
        <v>1</v>
      </c>
      <c r="G22" s="119"/>
      <c r="H22" s="120"/>
      <c r="I22" s="121">
        <f t="shared" si="0"/>
        <v>0</v>
      </c>
      <c r="J22" s="121"/>
      <c r="K22" s="127"/>
      <c r="L22" s="113">
        <f t="shared" si="1"/>
        <v>0</v>
      </c>
      <c r="M22" s="113">
        <f t="shared" si="2"/>
        <v>0</v>
      </c>
      <c r="N22" s="114">
        <f t="shared" si="3"/>
        <v>0</v>
      </c>
      <c r="O22" s="114">
        <f t="shared" si="4"/>
        <v>0</v>
      </c>
      <c r="P22" s="114">
        <f t="shared" si="5"/>
        <v>0</v>
      </c>
      <c r="Q22" s="113">
        <f t="shared" si="6"/>
        <v>0</v>
      </c>
      <c r="R22" s="102"/>
      <c r="S22" s="102"/>
      <c r="T22" s="102"/>
    </row>
    <row r="23" spans="1:20">
      <c r="A23" s="116"/>
      <c r="B23" s="116"/>
      <c r="C23" s="51" t="s">
        <v>67</v>
      </c>
      <c r="D23" s="143"/>
      <c r="E23" s="144"/>
      <c r="F23" s="126"/>
      <c r="G23" s="119"/>
      <c r="H23" s="120"/>
      <c r="I23" s="121"/>
      <c r="J23" s="127"/>
      <c r="K23" s="127"/>
      <c r="L23" s="113">
        <f t="shared" si="1"/>
        <v>0</v>
      </c>
      <c r="M23" s="113">
        <f t="shared" si="2"/>
        <v>0</v>
      </c>
      <c r="N23" s="114">
        <f t="shared" si="3"/>
        <v>0</v>
      </c>
      <c r="O23" s="114">
        <f t="shared" si="4"/>
        <v>0</v>
      </c>
      <c r="P23" s="114">
        <f t="shared" si="5"/>
        <v>0</v>
      </c>
      <c r="Q23" s="113">
        <f t="shared" si="6"/>
        <v>0</v>
      </c>
      <c r="T23" s="102"/>
    </row>
    <row r="24" spans="1:20">
      <c r="A24" s="116">
        <v>8</v>
      </c>
      <c r="B24" s="116" t="s">
        <v>99</v>
      </c>
      <c r="C24" s="125" t="s">
        <v>68</v>
      </c>
      <c r="D24" s="143"/>
      <c r="E24" s="144" t="s">
        <v>93</v>
      </c>
      <c r="F24" s="126">
        <v>4</v>
      </c>
      <c r="G24" s="119"/>
      <c r="H24" s="120"/>
      <c r="I24" s="121">
        <f>ROUND(H24*G24,2)</f>
        <v>0</v>
      </c>
      <c r="J24" s="127"/>
      <c r="K24" s="127"/>
      <c r="L24" s="113">
        <f t="shared" si="1"/>
        <v>0</v>
      </c>
      <c r="M24" s="113">
        <f t="shared" si="2"/>
        <v>0</v>
      </c>
      <c r="N24" s="114">
        <f t="shared" si="3"/>
        <v>0</v>
      </c>
      <c r="O24" s="114">
        <f t="shared" si="4"/>
        <v>0</v>
      </c>
      <c r="P24" s="114">
        <f t="shared" si="5"/>
        <v>0</v>
      </c>
      <c r="Q24" s="113">
        <f t="shared" si="6"/>
        <v>0</v>
      </c>
      <c r="T24" s="102"/>
    </row>
    <row r="25" spans="1:20" s="124" customFormat="1" ht="25.5">
      <c r="A25" s="116">
        <v>9</v>
      </c>
      <c r="B25" s="116" t="s">
        <v>99</v>
      </c>
      <c r="C25" s="125" t="s">
        <v>69</v>
      </c>
      <c r="D25" s="145"/>
      <c r="E25" s="144" t="s">
        <v>93</v>
      </c>
      <c r="F25" s="119">
        <v>4</v>
      </c>
      <c r="G25" s="119"/>
      <c r="H25" s="120"/>
      <c r="I25" s="121">
        <f>ROUND(H25*G25,2)</f>
        <v>0</v>
      </c>
      <c r="J25" s="39"/>
      <c r="K25" s="127"/>
      <c r="L25" s="113">
        <f t="shared" si="1"/>
        <v>0</v>
      </c>
      <c r="M25" s="113">
        <f t="shared" si="2"/>
        <v>0</v>
      </c>
      <c r="N25" s="114">
        <f t="shared" si="3"/>
        <v>0</v>
      </c>
      <c r="O25" s="114">
        <f t="shared" si="4"/>
        <v>0</v>
      </c>
      <c r="P25" s="114">
        <f t="shared" si="5"/>
        <v>0</v>
      </c>
      <c r="Q25" s="113">
        <f t="shared" si="6"/>
        <v>0</v>
      </c>
      <c r="R25" s="102"/>
      <c r="S25" s="102"/>
      <c r="T25" s="102"/>
    </row>
    <row r="26" spans="1:20" s="124" customFormat="1" ht="25.5">
      <c r="A26" s="116"/>
      <c r="B26" s="116"/>
      <c r="C26" s="51" t="s">
        <v>70</v>
      </c>
      <c r="D26" s="145"/>
      <c r="E26" s="144"/>
      <c r="F26" s="119"/>
      <c r="G26" s="119"/>
      <c r="H26" s="120"/>
      <c r="I26" s="121"/>
      <c r="J26" s="121"/>
      <c r="K26" s="127"/>
      <c r="L26" s="113">
        <f t="shared" si="1"/>
        <v>0</v>
      </c>
      <c r="M26" s="113">
        <f t="shared" si="2"/>
        <v>0</v>
      </c>
      <c r="N26" s="114">
        <f t="shared" si="3"/>
        <v>0</v>
      </c>
      <c r="O26" s="114">
        <f t="shared" si="4"/>
        <v>0</v>
      </c>
      <c r="P26" s="114">
        <f t="shared" si="5"/>
        <v>0</v>
      </c>
      <c r="Q26" s="113">
        <f t="shared" si="6"/>
        <v>0</v>
      </c>
      <c r="R26" s="102"/>
      <c r="S26" s="102"/>
      <c r="T26" s="102"/>
    </row>
    <row r="27" spans="1:20" s="124" customFormat="1" ht="51">
      <c r="A27" s="116">
        <v>10</v>
      </c>
      <c r="B27" s="116" t="s">
        <v>99</v>
      </c>
      <c r="C27" s="125" t="s">
        <v>71</v>
      </c>
      <c r="D27" s="145" t="s">
        <v>88</v>
      </c>
      <c r="E27" s="144" t="s">
        <v>97</v>
      </c>
      <c r="F27" s="119">
        <v>2</v>
      </c>
      <c r="G27" s="119"/>
      <c r="H27" s="120"/>
      <c r="I27" s="121">
        <f t="shared" ref="I27:I41" si="7">ROUND(H27*G27,2)</f>
        <v>0</v>
      </c>
      <c r="J27" s="121"/>
      <c r="K27" s="127"/>
      <c r="L27" s="113">
        <f t="shared" si="1"/>
        <v>0</v>
      </c>
      <c r="M27" s="113">
        <f t="shared" si="2"/>
        <v>0</v>
      </c>
      <c r="N27" s="114">
        <f t="shared" si="3"/>
        <v>0</v>
      </c>
      <c r="O27" s="114">
        <f t="shared" si="4"/>
        <v>0</v>
      </c>
      <c r="P27" s="114">
        <f t="shared" si="5"/>
        <v>0</v>
      </c>
      <c r="Q27" s="113">
        <f t="shared" si="6"/>
        <v>0</v>
      </c>
      <c r="R27" s="146"/>
      <c r="S27" s="102"/>
      <c r="T27" s="102"/>
    </row>
    <row r="28" spans="1:20" s="124" customFormat="1" ht="38.25">
      <c r="A28" s="116">
        <v>11</v>
      </c>
      <c r="B28" s="116" t="s">
        <v>99</v>
      </c>
      <c r="C28" s="125" t="s">
        <v>72</v>
      </c>
      <c r="D28" s="145" t="s">
        <v>89</v>
      </c>
      <c r="E28" s="144" t="s">
        <v>97</v>
      </c>
      <c r="F28" s="119">
        <v>2</v>
      </c>
      <c r="G28" s="119"/>
      <c r="H28" s="120"/>
      <c r="I28" s="121">
        <f t="shared" si="7"/>
        <v>0</v>
      </c>
      <c r="J28" s="121"/>
      <c r="K28" s="127"/>
      <c r="L28" s="113">
        <f t="shared" si="1"/>
        <v>0</v>
      </c>
      <c r="M28" s="113">
        <f t="shared" si="2"/>
        <v>0</v>
      </c>
      <c r="N28" s="114">
        <f t="shared" si="3"/>
        <v>0</v>
      </c>
      <c r="O28" s="114">
        <f t="shared" si="4"/>
        <v>0</v>
      </c>
      <c r="P28" s="114">
        <f t="shared" si="5"/>
        <v>0</v>
      </c>
      <c r="Q28" s="113">
        <f t="shared" si="6"/>
        <v>0</v>
      </c>
      <c r="R28" s="146"/>
      <c r="S28" s="102"/>
      <c r="T28" s="102"/>
    </row>
    <row r="29" spans="1:20" s="124" customFormat="1" ht="25.5">
      <c r="A29" s="116">
        <v>12</v>
      </c>
      <c r="B29" s="116" t="s">
        <v>99</v>
      </c>
      <c r="C29" s="125" t="s">
        <v>73</v>
      </c>
      <c r="D29" s="145" t="s">
        <v>74</v>
      </c>
      <c r="E29" s="144" t="s">
        <v>75</v>
      </c>
      <c r="F29" s="119">
        <v>22</v>
      </c>
      <c r="G29" s="119"/>
      <c r="H29" s="120"/>
      <c r="I29" s="121">
        <f t="shared" si="7"/>
        <v>0</v>
      </c>
      <c r="J29" s="121"/>
      <c r="K29" s="127"/>
      <c r="L29" s="113">
        <f t="shared" si="1"/>
        <v>0</v>
      </c>
      <c r="M29" s="113">
        <f t="shared" si="2"/>
        <v>0</v>
      </c>
      <c r="N29" s="114">
        <f t="shared" si="3"/>
        <v>0</v>
      </c>
      <c r="O29" s="114">
        <f t="shared" si="4"/>
        <v>0</v>
      </c>
      <c r="P29" s="114">
        <f t="shared" si="5"/>
        <v>0</v>
      </c>
      <c r="Q29" s="113">
        <f t="shared" si="6"/>
        <v>0</v>
      </c>
      <c r="R29" s="102"/>
      <c r="S29" s="102"/>
      <c r="T29" s="102"/>
    </row>
    <row r="30" spans="1:20" s="124" customFormat="1" ht="25.5">
      <c r="A30" s="116">
        <v>13</v>
      </c>
      <c r="B30" s="116" t="s">
        <v>99</v>
      </c>
      <c r="C30" s="125" t="s">
        <v>73</v>
      </c>
      <c r="D30" s="145" t="s">
        <v>76</v>
      </c>
      <c r="E30" s="144" t="s">
        <v>75</v>
      </c>
      <c r="F30" s="119">
        <v>22</v>
      </c>
      <c r="G30" s="119"/>
      <c r="H30" s="120"/>
      <c r="I30" s="121">
        <f t="shared" si="7"/>
        <v>0</v>
      </c>
      <c r="J30" s="121"/>
      <c r="K30" s="127"/>
      <c r="L30" s="113">
        <f t="shared" si="1"/>
        <v>0</v>
      </c>
      <c r="M30" s="113">
        <f t="shared" si="2"/>
        <v>0</v>
      </c>
      <c r="N30" s="114">
        <f t="shared" si="3"/>
        <v>0</v>
      </c>
      <c r="O30" s="114">
        <f t="shared" si="4"/>
        <v>0</v>
      </c>
      <c r="P30" s="114">
        <f t="shared" si="5"/>
        <v>0</v>
      </c>
      <c r="Q30" s="113">
        <f t="shared" si="6"/>
        <v>0</v>
      </c>
      <c r="R30" s="102"/>
      <c r="S30" s="102"/>
      <c r="T30" s="102"/>
    </row>
    <row r="31" spans="1:20" s="124" customFormat="1">
      <c r="A31" s="116">
        <v>14</v>
      </c>
      <c r="B31" s="116" t="s">
        <v>99</v>
      </c>
      <c r="C31" s="125" t="s">
        <v>77</v>
      </c>
      <c r="D31" s="145" t="s">
        <v>78</v>
      </c>
      <c r="E31" s="144" t="s">
        <v>79</v>
      </c>
      <c r="F31" s="119">
        <v>3</v>
      </c>
      <c r="G31" s="119"/>
      <c r="H31" s="120"/>
      <c r="I31" s="121">
        <f t="shared" si="7"/>
        <v>0</v>
      </c>
      <c r="J31" s="121"/>
      <c r="K31" s="127"/>
      <c r="L31" s="113">
        <f t="shared" si="1"/>
        <v>0</v>
      </c>
      <c r="M31" s="113">
        <f t="shared" si="2"/>
        <v>0</v>
      </c>
      <c r="N31" s="114">
        <f t="shared" si="3"/>
        <v>0</v>
      </c>
      <c r="O31" s="114">
        <f t="shared" si="4"/>
        <v>0</v>
      </c>
      <c r="P31" s="114">
        <f t="shared" si="5"/>
        <v>0</v>
      </c>
      <c r="Q31" s="113">
        <f t="shared" si="6"/>
        <v>0</v>
      </c>
      <c r="R31" s="102"/>
      <c r="S31" s="102"/>
      <c r="T31" s="102"/>
    </row>
    <row r="32" spans="1:20" s="124" customFormat="1">
      <c r="A32" s="116">
        <v>15</v>
      </c>
      <c r="B32" s="116" t="s">
        <v>99</v>
      </c>
      <c r="C32" s="125" t="s">
        <v>80</v>
      </c>
      <c r="D32" s="145" t="s">
        <v>81</v>
      </c>
      <c r="E32" s="144" t="s">
        <v>75</v>
      </c>
      <c r="F32" s="119">
        <v>5</v>
      </c>
      <c r="G32" s="119"/>
      <c r="H32" s="120"/>
      <c r="I32" s="121">
        <f t="shared" si="7"/>
        <v>0</v>
      </c>
      <c r="J32" s="121"/>
      <c r="K32" s="127"/>
      <c r="L32" s="113">
        <f t="shared" si="1"/>
        <v>0</v>
      </c>
      <c r="M32" s="113">
        <f t="shared" si="2"/>
        <v>0</v>
      </c>
      <c r="N32" s="114">
        <f t="shared" si="3"/>
        <v>0</v>
      </c>
      <c r="O32" s="114">
        <f t="shared" si="4"/>
        <v>0</v>
      </c>
      <c r="P32" s="114">
        <f t="shared" si="5"/>
        <v>0</v>
      </c>
      <c r="Q32" s="113">
        <f t="shared" si="6"/>
        <v>0</v>
      </c>
      <c r="R32" s="102"/>
      <c r="S32" s="102"/>
      <c r="T32" s="102"/>
    </row>
    <row r="33" spans="1:20" s="124" customFormat="1">
      <c r="A33" s="116">
        <v>16</v>
      </c>
      <c r="B33" s="116" t="s">
        <v>99</v>
      </c>
      <c r="C33" s="125" t="s">
        <v>82</v>
      </c>
      <c r="D33" s="145" t="s">
        <v>81</v>
      </c>
      <c r="E33" s="144" t="s">
        <v>93</v>
      </c>
      <c r="F33" s="119">
        <v>1</v>
      </c>
      <c r="G33" s="119"/>
      <c r="H33" s="120"/>
      <c r="I33" s="121">
        <f t="shared" si="7"/>
        <v>0</v>
      </c>
      <c r="J33" s="121"/>
      <c r="K33" s="127"/>
      <c r="L33" s="113">
        <f t="shared" si="1"/>
        <v>0</v>
      </c>
      <c r="M33" s="113">
        <f t="shared" si="2"/>
        <v>0</v>
      </c>
      <c r="N33" s="114">
        <f t="shared" si="3"/>
        <v>0</v>
      </c>
      <c r="O33" s="114">
        <f t="shared" si="4"/>
        <v>0</v>
      </c>
      <c r="P33" s="114">
        <f t="shared" si="5"/>
        <v>0</v>
      </c>
      <c r="Q33" s="113">
        <f t="shared" si="6"/>
        <v>0</v>
      </c>
      <c r="R33" s="102"/>
      <c r="S33" s="102"/>
      <c r="T33" s="102"/>
    </row>
    <row r="34" spans="1:20" s="124" customFormat="1">
      <c r="A34" s="116">
        <v>17</v>
      </c>
      <c r="B34" s="116" t="s">
        <v>99</v>
      </c>
      <c r="C34" s="125" t="s">
        <v>83</v>
      </c>
      <c r="D34" s="145" t="s">
        <v>81</v>
      </c>
      <c r="E34" s="144" t="s">
        <v>93</v>
      </c>
      <c r="F34" s="119">
        <v>1</v>
      </c>
      <c r="G34" s="119"/>
      <c r="H34" s="120"/>
      <c r="I34" s="121">
        <f t="shared" si="7"/>
        <v>0</v>
      </c>
      <c r="J34" s="121"/>
      <c r="K34" s="127"/>
      <c r="L34" s="113">
        <f t="shared" si="1"/>
        <v>0</v>
      </c>
      <c r="M34" s="113">
        <f t="shared" si="2"/>
        <v>0</v>
      </c>
      <c r="N34" s="114">
        <f t="shared" si="3"/>
        <v>0</v>
      </c>
      <c r="O34" s="114">
        <f t="shared" si="4"/>
        <v>0</v>
      </c>
      <c r="P34" s="114">
        <f t="shared" si="5"/>
        <v>0</v>
      </c>
      <c r="Q34" s="113">
        <f t="shared" si="6"/>
        <v>0</v>
      </c>
      <c r="R34" s="102"/>
      <c r="S34" s="102"/>
      <c r="T34" s="102"/>
    </row>
    <row r="35" spans="1:20" s="124" customFormat="1">
      <c r="A35" s="116">
        <v>18</v>
      </c>
      <c r="B35" s="116" t="s">
        <v>99</v>
      </c>
      <c r="C35" s="125" t="s">
        <v>84</v>
      </c>
      <c r="D35" s="145"/>
      <c r="E35" s="144" t="s">
        <v>97</v>
      </c>
      <c r="F35" s="119">
        <v>1</v>
      </c>
      <c r="G35" s="119"/>
      <c r="H35" s="120"/>
      <c r="I35" s="121">
        <f t="shared" si="7"/>
        <v>0</v>
      </c>
      <c r="J35" s="121"/>
      <c r="K35" s="127"/>
      <c r="L35" s="113">
        <f t="shared" si="1"/>
        <v>0</v>
      </c>
      <c r="M35" s="113">
        <f t="shared" si="2"/>
        <v>0</v>
      </c>
      <c r="N35" s="114">
        <f t="shared" si="3"/>
        <v>0</v>
      </c>
      <c r="O35" s="114">
        <f t="shared" si="4"/>
        <v>0</v>
      </c>
      <c r="P35" s="114">
        <f t="shared" si="5"/>
        <v>0</v>
      </c>
      <c r="Q35" s="113">
        <f t="shared" si="6"/>
        <v>0</v>
      </c>
      <c r="R35" s="102"/>
      <c r="S35" s="102"/>
      <c r="T35" s="102"/>
    </row>
    <row r="36" spans="1:20" s="124" customFormat="1">
      <c r="A36" s="116">
        <v>19</v>
      </c>
      <c r="B36" s="116" t="s">
        <v>99</v>
      </c>
      <c r="C36" s="125" t="s">
        <v>85</v>
      </c>
      <c r="D36" s="145"/>
      <c r="E36" s="144" t="s">
        <v>97</v>
      </c>
      <c r="F36" s="119">
        <v>1</v>
      </c>
      <c r="G36" s="119"/>
      <c r="H36" s="120"/>
      <c r="I36" s="121">
        <f t="shared" si="7"/>
        <v>0</v>
      </c>
      <c r="J36" s="121"/>
      <c r="K36" s="127"/>
      <c r="L36" s="113">
        <f t="shared" si="1"/>
        <v>0</v>
      </c>
      <c r="M36" s="113">
        <f t="shared" si="2"/>
        <v>0</v>
      </c>
      <c r="N36" s="114">
        <f t="shared" si="3"/>
        <v>0</v>
      </c>
      <c r="O36" s="114">
        <f t="shared" si="4"/>
        <v>0</v>
      </c>
      <c r="P36" s="114">
        <f t="shared" si="5"/>
        <v>0</v>
      </c>
      <c r="Q36" s="113">
        <f t="shared" si="6"/>
        <v>0</v>
      </c>
      <c r="R36" s="102"/>
      <c r="S36" s="102"/>
      <c r="T36" s="102"/>
    </row>
    <row r="37" spans="1:20" s="124" customFormat="1">
      <c r="A37" s="116">
        <v>20</v>
      </c>
      <c r="B37" s="116" t="s">
        <v>99</v>
      </c>
      <c r="C37" s="125" t="s">
        <v>95</v>
      </c>
      <c r="D37" s="145"/>
      <c r="E37" s="144" t="s">
        <v>97</v>
      </c>
      <c r="F37" s="119">
        <v>1</v>
      </c>
      <c r="G37" s="119"/>
      <c r="H37" s="120"/>
      <c r="I37" s="121">
        <f t="shared" si="7"/>
        <v>0</v>
      </c>
      <c r="J37" s="121"/>
      <c r="K37" s="127"/>
      <c r="L37" s="113">
        <f t="shared" si="1"/>
        <v>0</v>
      </c>
      <c r="M37" s="113">
        <f t="shared" si="2"/>
        <v>0</v>
      </c>
      <c r="N37" s="114">
        <f t="shared" si="3"/>
        <v>0</v>
      </c>
      <c r="O37" s="114">
        <f t="shared" si="4"/>
        <v>0</v>
      </c>
      <c r="P37" s="114">
        <f t="shared" si="5"/>
        <v>0</v>
      </c>
      <c r="Q37" s="113">
        <f t="shared" si="6"/>
        <v>0</v>
      </c>
      <c r="R37" s="102"/>
      <c r="S37" s="102"/>
      <c r="T37" s="102"/>
    </row>
    <row r="38" spans="1:20" s="124" customFormat="1">
      <c r="A38" s="116">
        <v>21</v>
      </c>
      <c r="B38" s="116" t="s">
        <v>99</v>
      </c>
      <c r="C38" s="125" t="s">
        <v>96</v>
      </c>
      <c r="D38" s="145"/>
      <c r="E38" s="144" t="s">
        <v>97</v>
      </c>
      <c r="F38" s="119">
        <v>1</v>
      </c>
      <c r="G38" s="119"/>
      <c r="H38" s="120"/>
      <c r="I38" s="121">
        <f t="shared" si="7"/>
        <v>0</v>
      </c>
      <c r="J38" s="121"/>
      <c r="K38" s="127"/>
      <c r="L38" s="113">
        <f t="shared" si="1"/>
        <v>0</v>
      </c>
      <c r="M38" s="113">
        <f t="shared" si="2"/>
        <v>0</v>
      </c>
      <c r="N38" s="114">
        <f t="shared" si="3"/>
        <v>0</v>
      </c>
      <c r="O38" s="114">
        <f t="shared" si="4"/>
        <v>0</v>
      </c>
      <c r="P38" s="114">
        <f t="shared" si="5"/>
        <v>0</v>
      </c>
      <c r="Q38" s="113">
        <f t="shared" si="6"/>
        <v>0</v>
      </c>
      <c r="R38" s="102"/>
      <c r="S38" s="102"/>
      <c r="T38" s="102"/>
    </row>
    <row r="39" spans="1:20" s="124" customFormat="1">
      <c r="A39" s="116">
        <v>22</v>
      </c>
      <c r="B39" s="116" t="s">
        <v>99</v>
      </c>
      <c r="C39" s="125" t="s">
        <v>98</v>
      </c>
      <c r="D39" s="145"/>
      <c r="E39" s="144" t="s">
        <v>97</v>
      </c>
      <c r="F39" s="119">
        <v>1</v>
      </c>
      <c r="G39" s="119"/>
      <c r="H39" s="120"/>
      <c r="I39" s="121">
        <f t="shared" si="7"/>
        <v>0</v>
      </c>
      <c r="J39" s="121"/>
      <c r="K39" s="127"/>
      <c r="L39" s="113">
        <f t="shared" si="1"/>
        <v>0</v>
      </c>
      <c r="M39" s="113">
        <f t="shared" si="2"/>
        <v>0</v>
      </c>
      <c r="N39" s="114">
        <f t="shared" si="3"/>
        <v>0</v>
      </c>
      <c r="O39" s="114">
        <f t="shared" si="4"/>
        <v>0</v>
      </c>
      <c r="P39" s="114">
        <f t="shared" si="5"/>
        <v>0</v>
      </c>
      <c r="Q39" s="113">
        <f t="shared" si="6"/>
        <v>0</v>
      </c>
      <c r="R39" s="102"/>
      <c r="S39" s="102"/>
      <c r="T39" s="102"/>
    </row>
    <row r="40" spans="1:20" s="124" customFormat="1">
      <c r="A40" s="116">
        <v>23</v>
      </c>
      <c r="B40" s="116" t="s">
        <v>99</v>
      </c>
      <c r="C40" s="125" t="s">
        <v>86</v>
      </c>
      <c r="D40" s="145"/>
      <c r="E40" s="144" t="s">
        <v>97</v>
      </c>
      <c r="F40" s="119">
        <v>1</v>
      </c>
      <c r="G40" s="119"/>
      <c r="H40" s="120"/>
      <c r="I40" s="121">
        <f t="shared" si="7"/>
        <v>0</v>
      </c>
      <c r="J40" s="121"/>
      <c r="K40" s="127"/>
      <c r="L40" s="113">
        <f t="shared" si="1"/>
        <v>0</v>
      </c>
      <c r="M40" s="113">
        <f t="shared" si="2"/>
        <v>0</v>
      </c>
      <c r="N40" s="114">
        <f t="shared" si="3"/>
        <v>0</v>
      </c>
      <c r="O40" s="114">
        <f t="shared" si="4"/>
        <v>0</v>
      </c>
      <c r="P40" s="114">
        <f t="shared" si="5"/>
        <v>0</v>
      </c>
      <c r="Q40" s="113">
        <f t="shared" si="6"/>
        <v>0</v>
      </c>
      <c r="R40" s="102"/>
      <c r="S40" s="102"/>
      <c r="T40" s="102"/>
    </row>
    <row r="41" spans="1:20" s="124" customFormat="1">
      <c r="A41" s="116">
        <v>24</v>
      </c>
      <c r="B41" s="116" t="s">
        <v>99</v>
      </c>
      <c r="C41" s="125" t="s">
        <v>87</v>
      </c>
      <c r="D41" s="145"/>
      <c r="E41" s="144" t="s">
        <v>97</v>
      </c>
      <c r="F41" s="119">
        <v>1</v>
      </c>
      <c r="G41" s="119"/>
      <c r="H41" s="120"/>
      <c r="I41" s="121">
        <f t="shared" si="7"/>
        <v>0</v>
      </c>
      <c r="J41" s="121"/>
      <c r="K41" s="127"/>
      <c r="L41" s="113">
        <f t="shared" si="1"/>
        <v>0</v>
      </c>
      <c r="M41" s="113">
        <f t="shared" si="2"/>
        <v>0</v>
      </c>
      <c r="N41" s="114">
        <f t="shared" si="3"/>
        <v>0</v>
      </c>
      <c r="O41" s="114">
        <f t="shared" si="4"/>
        <v>0</v>
      </c>
      <c r="P41" s="114">
        <f t="shared" si="5"/>
        <v>0</v>
      </c>
      <c r="Q41" s="113">
        <f t="shared" si="6"/>
        <v>0</v>
      </c>
      <c r="R41" s="102"/>
      <c r="S41" s="102"/>
      <c r="T41" s="102"/>
    </row>
    <row r="42" spans="1:20">
      <c r="A42" s="109"/>
      <c r="B42" s="109"/>
      <c r="C42" s="128"/>
      <c r="D42" s="145"/>
      <c r="E42" s="96"/>
      <c r="F42" s="97"/>
      <c r="G42" s="97"/>
      <c r="H42" s="97"/>
      <c r="I42" s="97"/>
      <c r="J42" s="97"/>
      <c r="K42" s="97"/>
      <c r="L42" s="113">
        <f>ROUND(I42+J42+K42,2)</f>
        <v>0</v>
      </c>
      <c r="M42" s="113">
        <f>ROUND(G42*F42,2)</f>
        <v>0</v>
      </c>
      <c r="N42" s="114">
        <f>ROUND(I42*F42,2)</f>
        <v>0</v>
      </c>
      <c r="O42" s="114">
        <f>ROUND(J42*F42,2)</f>
        <v>0</v>
      </c>
      <c r="P42" s="114">
        <f>ROUND(K42*F42,2)</f>
        <v>0</v>
      </c>
      <c r="Q42" s="113">
        <f>ROUND(N42+O42+P42,2)</f>
        <v>0</v>
      </c>
    </row>
    <row r="43" spans="1:20" ht="38.25" customHeight="1">
      <c r="A43" s="129"/>
      <c r="B43" s="129"/>
      <c r="C43" s="223" t="s">
        <v>47</v>
      </c>
      <c r="D43" s="224"/>
      <c r="E43" s="130"/>
      <c r="F43" s="131"/>
      <c r="G43" s="131"/>
      <c r="H43" s="131"/>
      <c r="I43" s="131"/>
      <c r="J43" s="131"/>
      <c r="K43" s="131"/>
      <c r="L43" s="132"/>
      <c r="M43" s="132">
        <f>SUM(M14:M42)</f>
        <v>0</v>
      </c>
      <c r="N43" s="132">
        <f>SUM(N14:N42)</f>
        <v>0</v>
      </c>
      <c r="O43" s="132">
        <f>SUM(O14:O42)</f>
        <v>0</v>
      </c>
      <c r="P43" s="132">
        <f>SUM(P14:P42)</f>
        <v>0</v>
      </c>
      <c r="Q43" s="132">
        <f>SUM(Q14:Q42)</f>
        <v>0</v>
      </c>
    </row>
    <row r="44" spans="1:20" s="133" customFormat="1">
      <c r="A44" s="99"/>
      <c r="B44" s="99"/>
      <c r="C44" s="100"/>
      <c r="D44" s="147"/>
    </row>
    <row r="45" spans="1:20" s="133" customFormat="1">
      <c r="A45" s="54"/>
      <c r="B45" s="53"/>
      <c r="C45" s="100"/>
      <c r="D45" s="147"/>
    </row>
    <row r="46" spans="1:20" s="133" customFormat="1">
      <c r="A46" s="99"/>
      <c r="B46" s="99"/>
      <c r="C46" s="100"/>
      <c r="D46" s="147"/>
    </row>
    <row r="47" spans="1:20" s="133" customFormat="1">
      <c r="A47" s="53" t="str">
        <f>'1.1 Demont.'!$A$32</f>
        <v xml:space="preserve">Sastādīja:  </v>
      </c>
      <c r="B47" s="54"/>
      <c r="C47" s="134"/>
      <c r="D47" s="148"/>
    </row>
    <row r="48" spans="1:20">
      <c r="A48" s="53"/>
      <c r="B48" s="102"/>
      <c r="C48" s="135"/>
      <c r="D48" s="149"/>
      <c r="G48" s="136"/>
      <c r="R48" s="103"/>
      <c r="S48" s="103"/>
    </row>
    <row r="49" spans="1:19">
      <c r="A49" s="53"/>
      <c r="B49" s="102"/>
      <c r="C49" s="102"/>
      <c r="D49" s="139"/>
      <c r="R49" s="103"/>
      <c r="S49" s="103"/>
    </row>
    <row r="50" spans="1:19" s="102" customFormat="1">
      <c r="A50" s="137"/>
      <c r="D50" s="139"/>
      <c r="E50" s="103"/>
      <c r="F50" s="103"/>
      <c r="G50" s="103"/>
    </row>
    <row r="51" spans="1:19">
      <c r="A51" s="53" t="str">
        <f>'1.1 Demont.'!$A$36</f>
        <v xml:space="preserve">Pārbaudīja:  </v>
      </c>
      <c r="B51" s="102"/>
      <c r="C51" s="102"/>
      <c r="D51" s="139"/>
      <c r="R51" s="103"/>
      <c r="S51" s="103"/>
    </row>
    <row r="52" spans="1:19">
      <c r="A52" s="102"/>
      <c r="B52" s="102"/>
      <c r="C52" s="102"/>
      <c r="D52" s="139"/>
      <c r="R52" s="103"/>
      <c r="S52" s="103"/>
    </row>
    <row r="53" spans="1:19">
      <c r="A53" s="102"/>
      <c r="B53" s="102"/>
      <c r="C53" s="102"/>
      <c r="D53" s="139"/>
      <c r="R53" s="103"/>
      <c r="S53" s="103"/>
    </row>
    <row r="54" spans="1:19">
      <c r="A54" s="102"/>
      <c r="B54" s="102"/>
      <c r="C54" s="102"/>
      <c r="D54" s="139"/>
      <c r="R54" s="103"/>
      <c r="S54" s="103"/>
    </row>
  </sheetData>
  <mergeCells count="12">
    <mergeCell ref="M12:Q12"/>
    <mergeCell ref="C43:D43"/>
    <mergeCell ref="A1:Q1"/>
    <mergeCell ref="A2:Q2"/>
    <mergeCell ref="N9:O9"/>
    <mergeCell ref="P9:Q9"/>
    <mergeCell ref="A12:A13"/>
    <mergeCell ref="B12:B13"/>
    <mergeCell ref="C12:D13"/>
    <mergeCell ref="E12:E13"/>
    <mergeCell ref="F12:F13"/>
    <mergeCell ref="G12:L12"/>
  </mergeCells>
  <printOptions horizontalCentered="1"/>
  <pageMargins left="0.74803149606299202" right="0.74803149606299202" top="1.5649606300000001" bottom="0.56043307099999995" header="0.43307086614173201" footer="0.23622047244094499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Buvn.kopt.</vt:lpstr>
      <vt:lpstr>Kops.1</vt:lpstr>
      <vt:lpstr>1.1 Demont.</vt:lpstr>
      <vt:lpstr>1.2 Sienas</vt:lpstr>
      <vt:lpstr>1.3 Logi</vt:lpstr>
      <vt:lpstr>1.4 Apdare</vt:lpstr>
      <vt:lpstr>1.5 Mēb.</vt:lpstr>
      <vt:lpstr>Kops.2</vt:lpstr>
      <vt:lpstr>2.1 AVK</vt:lpstr>
      <vt:lpstr>2.2 EL</vt:lpstr>
      <vt:lpstr>'1.1 Demont.'!Print_Area</vt:lpstr>
      <vt:lpstr>'1.2 Sienas'!Print_Area</vt:lpstr>
      <vt:lpstr>'1.3 Logi'!Print_Area</vt:lpstr>
      <vt:lpstr>'1.4 Apdare'!Print_Area</vt:lpstr>
      <vt:lpstr>'1.5 Mēb.'!Print_Area</vt:lpstr>
      <vt:lpstr>'2.1 AVK'!Print_Area</vt:lpstr>
      <vt:lpstr>'2.2 EL'!Print_Area</vt:lpstr>
      <vt:lpstr>Buvn.kopt.!Print_Area</vt:lpstr>
      <vt:lpstr>Kops.1!Print_Area</vt:lpstr>
      <vt:lpstr>Kops.2!Print_Area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EdgarsK</dc:creator>
  <cp:lastModifiedBy>HP Inc.</cp:lastModifiedBy>
  <cp:lastPrinted>2019-02-28T08:11:59Z</cp:lastPrinted>
  <dcterms:created xsi:type="dcterms:W3CDTF">1996-10-14T23:33:28Z</dcterms:created>
  <dcterms:modified xsi:type="dcterms:W3CDTF">2019-07-03T06:17:02Z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